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9885" yWindow="90" windowWidth="10950" windowHeight="9825"/>
  </bookViews>
  <sheets>
    <sheet name="Документ" sheetId="2" r:id="rId1"/>
  </sheets>
  <definedNames>
    <definedName name="_xlnm.Print_Titles" localSheetId="0">Документ!$8:$8</definedName>
    <definedName name="_xlnm.Print_Area" localSheetId="0">Документ!$A$1:$I$120</definedName>
  </definedNames>
  <calcPr calcId="145621"/>
</workbook>
</file>

<file path=xl/calcChain.xml><?xml version="1.0" encoding="utf-8"?>
<calcChain xmlns="http://schemas.openxmlformats.org/spreadsheetml/2006/main">
  <c r="E119" i="2" l="1"/>
  <c r="D119" i="2" l="1"/>
  <c r="F106" i="2"/>
  <c r="F105" i="2"/>
  <c r="F104" i="2"/>
  <c r="F93" i="2"/>
  <c r="F92" i="2"/>
  <c r="F91" i="2"/>
  <c r="F90" i="2"/>
  <c r="F81" i="2"/>
  <c r="F79" i="2"/>
  <c r="F76" i="2"/>
  <c r="F75" i="2"/>
  <c r="F72" i="2"/>
  <c r="F61" i="2"/>
  <c r="F51" i="2"/>
  <c r="F20" i="2"/>
  <c r="F9" i="2"/>
  <c r="C9" i="2"/>
  <c r="C119" i="2" s="1"/>
  <c r="F74" i="2" l="1"/>
  <c r="F82" i="2"/>
  <c r="F83" i="2"/>
  <c r="F84" i="2"/>
  <c r="F85" i="2"/>
  <c r="F86" i="2"/>
  <c r="F120" i="2" l="1"/>
  <c r="F119" i="2"/>
  <c r="F57" i="2" l="1"/>
  <c r="F95" i="2"/>
  <c r="F96" i="2"/>
  <c r="F97" i="2"/>
  <c r="F98" i="2"/>
  <c r="F99" i="2"/>
  <c r="F100" i="2"/>
  <c r="F101" i="2"/>
  <c r="F102" i="2"/>
  <c r="F103" i="2"/>
  <c r="F107" i="2"/>
  <c r="F108" i="2"/>
  <c r="F109" i="2"/>
  <c r="F110" i="2"/>
  <c r="F111" i="2"/>
  <c r="F55" i="2"/>
  <c r="F16" i="2"/>
  <c r="F13" i="2"/>
  <c r="F44" i="2"/>
  <c r="F41" i="2"/>
  <c r="F33" i="2"/>
  <c r="F32" i="2"/>
  <c r="F25" i="2"/>
  <c r="F26" i="2"/>
  <c r="F17" i="2"/>
  <c r="F11" i="2"/>
  <c r="F10" i="2"/>
  <c r="F71" i="2"/>
  <c r="F70" i="2"/>
  <c r="F66" i="2"/>
  <c r="F62" i="2"/>
  <c r="F60" i="2"/>
  <c r="F59" i="2"/>
  <c r="F56" i="2"/>
  <c r="F53" i="2"/>
  <c r="F52" i="2"/>
  <c r="F50" i="2"/>
  <c r="F49" i="2"/>
  <c r="F48" i="2"/>
  <c r="F47" i="2"/>
  <c r="F46" i="2"/>
  <c r="F12" i="2"/>
  <c r="F18" i="2"/>
  <c r="F19" i="2"/>
  <c r="F21" i="2"/>
  <c r="F22" i="2"/>
  <c r="F24" i="2"/>
  <c r="F27" i="2"/>
  <c r="F28" i="2"/>
  <c r="F29" i="2"/>
  <c r="F30" i="2"/>
  <c r="F31" i="2"/>
  <c r="F39" i="2"/>
  <c r="F40" i="2"/>
  <c r="F42" i="2"/>
</calcChain>
</file>

<file path=xl/sharedStrings.xml><?xml version="1.0" encoding="utf-8"?>
<sst xmlns="http://schemas.openxmlformats.org/spreadsheetml/2006/main" count="263" uniqueCount="238">
  <si>
    <t>Наименование показателя</t>
  </si>
  <si>
    <t>Уточненный план на год</t>
  </si>
  <si>
    <t>Исполнение с начала года</t>
  </si>
  <si>
    <t>Расхождение за отчетный период</t>
  </si>
  <si>
    <t>Расхождение кассового плана</t>
  </si>
  <si>
    <t xml:space="preserve">Код дохода по бюджетной классификации </t>
  </si>
  <si>
    <t>Первоначальный план на год</t>
  </si>
  <si>
    <t>% исполнения уточненного плана</t>
  </si>
  <si>
    <t xml:space="preserve">                                              к решению Глазовской городской Думы</t>
  </si>
  <si>
    <t xml:space="preserve">Доходы бюджета муниципального образования "Город Глазов" </t>
  </si>
  <si>
    <t>тыс.руб.</t>
  </si>
  <si>
    <t xml:space="preserve">                                              Приложение 1</t>
  </si>
  <si>
    <t xml:space="preserve">  НАЛОГОВЫЕ И НЕНАЛОГОВЫЕ ДОХОДЫ</t>
  </si>
  <si>
    <t xml:space="preserve"> 000 1000000000 0000 000</t>
  </si>
  <si>
    <t xml:space="preserve">  НАЛОГИ НА ПРИБЫЛЬ, ДОХОДЫ</t>
  </si>
  <si>
    <t xml:space="preserve"> 000 1010000000 0000 000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</si>
  <si>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</si>
  <si>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</si>
  <si>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</si>
  <si>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</si>
  <si>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 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</si>
  <si>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</si>
  <si>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</si>
  <si>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</si>
  <si>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</si>
  <si>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 xml:space="preserve"> 000 1010205001 0000 110</t>
  </si>
  <si>
    <t xml:space="preserve">  НАЛОГИ НА ТОВАРЫ (РАБОТЫ, УСЛУГИ), РЕАЛИЗУЕМЫЕ НА ТЕРРИТОРИИ РОССИЙСКОЙ ФЕДЕРАЦИИ</t>
  </si>
  <si>
    <t xml:space="preserve"> 000 1030000000 0000 000</t>
  </si>
  <si>
    <t xml:space="preserve"> 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</si>
  <si>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</si>
  <si>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</si>
  <si>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</si>
  <si>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</si>
  <si>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</si>
  <si>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</si>
  <si>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</si>
  <si>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 НАЛОГИ НА СОВОКУПНЫЙ ДОХОД</t>
  </si>
  <si>
    <t xml:space="preserve"> 000 1050000000 0000 000</t>
  </si>
  <si>
    <t xml:space="preserve">  Единый налог на вмененный доход для отдельных видов деятельности</t>
  </si>
  <si>
    <t xml:space="preserve"> 000 1050201002 0000 110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</si>
  <si>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</si>
  <si>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</si>
  <si>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 Единый сельскохозяйственный налог</t>
  </si>
  <si>
    <t xml:space="preserve"> 000 1050301001 0000 110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</si>
  <si>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</si>
  <si>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000 1050401002 0000 110</t>
  </si>
  <si>
    <t xml:space="preserve">  НАЛОГИ НА ИМУЩЕСТВО</t>
  </si>
  <si>
    <t xml:space="preserve"> 000 1060000000 0000 000</t>
  </si>
  <si>
    <t xml:space="preserve">  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</si>
  <si>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 xml:space="preserve"> 000 1060102004 0000 110</t>
  </si>
  <si>
    <t xml:space="preserve">  Земельный налог с организаций, обладающих земельным участком, расположенным в границах городских округов</t>
  </si>
  <si>
    <t xml:space="preserve"> 000 1060603204 0000 110</t>
  </si>
  <si>
    <t xml:space="preserve">  Земельный налог с физических лиц, обладающих земельным участком, расположенным в границах городских округов</t>
  </si>
  <si>
    <t xml:space="preserve"> 000 1060604204 0000 110</t>
  </si>
  <si>
    <t xml:space="preserve">  ГОСУДАРСТВЕННАЯ ПОШЛИНА</t>
  </si>
  <si>
    <t xml:space="preserve"> 000 1080000000 0000 000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</si>
  <si>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</si>
  <si>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</si>
  <si>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 Государственная пошлина за выдачу разрешения на установку рекламной конструкции</t>
  </si>
  <si>
    <t xml:space="preserve"> 000 1080715001 0000 110</t>
  </si>
  <si>
    <t xml:space="preserve">  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</si>
  <si>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 xml:space="preserve"> 000 1080717301 0000 110</t>
  </si>
  <si>
    <t xml:space="preserve"> 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</si>
  <si>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</si>
  <si>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 Налог на прибыль организаций, зачислявшийся до 1 января 2005 года в местные бюджеты, мобилизуемый на территориях городских округов</t>
  </si>
  <si>
    <t xml:space="preserve"> 000 1090102004 0000 110</t>
  </si>
  <si>
    <t xml:space="preserve">  Налог на имущество предприятий</t>
  </si>
  <si>
    <t xml:space="preserve"> 000 1090401002 0000 110</t>
  </si>
  <si>
    <t xml:space="preserve">  Налог с продаж</t>
  </si>
  <si>
    <t xml:space="preserve"> 000 1090601002 0000 110</t>
  </si>
  <si>
    <t xml:space="preserve"> 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</si>
  <si>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</si>
  <si>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</si>
  <si>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000 1110501204 0000 120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</si>
  <si>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</si>
  <si>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000 1110502404 0000 120</t>
  </si>
  <si>
    <t xml:space="preserve">  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</si>
  <si>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 xml:space="preserve"> 000 1110503404 0000 120</t>
  </si>
  <si>
    <t xml:space="preserve">  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</si>
  <si>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000 1110531204 0000 120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</si>
  <si>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</si>
  <si>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000 1110701404 0000 120</t>
  </si>
  <si>
    <t xml:space="preserve">  Доходы от эксплуатации и использования имущества автомобильных дорог, находящихся в собственности городских округов</t>
  </si>
  <si>
    <t xml:space="preserve"> 000 1110903404 0000 120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</si>
  <si>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</si>
  <si>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000 1110904404 0000 120</t>
  </si>
  <si>
    <t xml:space="preserve">  ПЛАТЕЖИ ПРИ ПОЛЬЗОВАНИИ ПРИРОДНЫМИ РЕСУРСАМИ</t>
  </si>
  <si>
    <t xml:space="preserve"> 000 1120000000 0000 000</t>
  </si>
  <si>
    <t xml:space="preserve">  Плата за выбросы загрязняющих веществ в атмосферный воздух стационарными объектами</t>
  </si>
  <si>
    <t xml:space="preserve"> 000 1120101001 0000 120</t>
  </si>
  <si>
    <t xml:space="preserve">  Плата за сбросы загрязняющих веществ в водные объекты</t>
  </si>
  <si>
    <t xml:space="preserve"> 000 1120103001 0000 120</t>
  </si>
  <si>
    <t xml:space="preserve">  Плата за размещение отходов производства</t>
  </si>
  <si>
    <t xml:space="preserve"> 000 1120104101 0000 120</t>
  </si>
  <si>
    <t xml:space="preserve">  Плата за размещение твердых коммунальных отходов</t>
  </si>
  <si>
    <t xml:space="preserve"> 000 1120104201 0000 120</t>
  </si>
  <si>
    <t xml:space="preserve">  ДОХОДЫ ОТ ОКАЗАНИЯ ПЛАТНЫХ УСЛУГ И КОМПЕНСАЦИИ ЗАТРАТ ГОСУДАРСТВА</t>
  </si>
  <si>
    <t xml:space="preserve"> 000 1130000000 0000 000</t>
  </si>
  <si>
    <t xml:space="preserve">  Прочие доходы от оказания платных услуг (работ) получателями средств бюджетов городских округов</t>
  </si>
  <si>
    <t xml:space="preserve"> 000 1130199404 0000 130</t>
  </si>
  <si>
    <t xml:space="preserve">  Прочие доходы от компенсации затрат бюджетов городских округов</t>
  </si>
  <si>
    <t xml:space="preserve"> 000 1130299404 0000 130</t>
  </si>
  <si>
    <t xml:space="preserve">  ДОХОДЫ ОТ ПРОДАЖИ МАТЕРИАЛЬНЫХ И НЕМАТЕРИАЛЬНЫХ АКТИВОВ</t>
  </si>
  <si>
    <t xml:space="preserve"> 000 1140000000 0000 000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</si>
  <si>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</si>
  <si>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000 1140204304 0000 410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</si>
  <si>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</si>
  <si>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000 1140601204 0000 430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</si>
  <si>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</si>
  <si>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000 1140602404 0000 430</t>
  </si>
  <si>
    <t xml:space="preserve">  ШТРАФЫ, САНКЦИИ, ВОЗМЕЩЕНИЕ УЩЕРБА</t>
  </si>
  <si>
    <t xml:space="preserve"> 000 1160000000 0000 000</t>
  </si>
  <si>
    <t xml:space="preserve">  ПРОЧИЕ НЕНАЛОГОВЫЕ ДОХОДЫ</t>
  </si>
  <si>
    <t xml:space="preserve"> 000 1170000000 0000 000</t>
  </si>
  <si>
    <t xml:space="preserve">  Невыясненные поступления, зачисляемые в бюджеты городских округов</t>
  </si>
  <si>
    <t xml:space="preserve"> 000 1170104004 0000 180</t>
  </si>
  <si>
    <t xml:space="preserve">  БЕЗВОЗМЕЗДНЫЕ ПОСТУПЛЕНИЯ</t>
  </si>
  <si>
    <t xml:space="preserve"> 000 2000000000 0000 000</t>
  </si>
  <si>
    <t xml:space="preserve"> 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</si>
  <si>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</si>
  <si>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 Дотации бюджетам городских округов на выравнивание бюджетной обеспеченности</t>
  </si>
  <si>
    <t xml:space="preserve"> 000 2021500104 0000 150</t>
  </si>
  <si>
    <t xml:space="preserve">  Дотации бюджетам городских округов на поддержку мер по обеспечению сбалансированности бюджетов</t>
  </si>
  <si>
    <t xml:space="preserve"> 000 2021500204 0000 150</t>
  </si>
  <si>
    <t xml:space="preserve">  Прочие дотации бюджетам городских округов</t>
  </si>
  <si>
    <t xml:space="preserve"> 000 2021999904 0000 150</t>
  </si>
  <si>
    <t xml:space="preserve">  Субсидии бюджетам городских округов на софинансирование капитальных вложений в объекты муниципальной собственности</t>
  </si>
  <si>
    <t xml:space="preserve"> 000 2022007704 0000 150</t>
  </si>
  <si>
    <t xml:space="preserve">  Субсидии бюджетам городских округов на строительство и (или) реконструкцию объектов инфраструктуры, находящихся в государственной (муниципальной) собственности, в целях реализации инвестиционных проектов, направленных на модернизацию экономики моногородов с наиболее сложным социально-экономическим положением</t>
  </si>
  <si>
    <t xml:space="preserve"> 000 2022022904 0000 150</t>
  </si>
  <si>
    <t xml:space="preserve">  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</si>
  <si>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000 2022546604 0000 150</t>
  </si>
  <si>
    <t xml:space="preserve">  Субсидии бюджетам городских округов на реализацию мероприятий по обеспечению жильем молодых семей</t>
  </si>
  <si>
    <t xml:space="preserve"> 000 2022549704 0000 150</t>
  </si>
  <si>
    <t xml:space="preserve">  Субсидия бюджетам городских округов на поддержку отрасли культуры</t>
  </si>
  <si>
    <t xml:space="preserve"> 000 2022551904 0000 150</t>
  </si>
  <si>
    <t xml:space="preserve"> 000 2022555504 0000 150</t>
  </si>
  <si>
    <t xml:space="preserve"> 000 2022999904 0000 150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</si>
  <si>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</si>
  <si>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000 2023002404 0000 150</t>
  </si>
  <si>
    <t xml:space="preserve">  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</si>
  <si>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 xml:space="preserve"> 000 2023002704 0000 150</t>
  </si>
  <si>
    <t xml:space="preserve">  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</si>
  <si>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 xml:space="preserve"> 000 2023002904 0000 150</t>
  </si>
  <si>
    <t xml:space="preserve">  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</si>
  <si>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000 2023512004 0000 150</t>
  </si>
  <si>
    <t xml:space="preserve">  Субвенции бюджетам городских округов на выплату единовременного пособия при всех формах устройства детей, лишенных родительского попечения, в семью</t>
  </si>
  <si>
    <t xml:space="preserve"> 000 2023526004 0000 150</t>
  </si>
  <si>
    <t xml:space="preserve">  Субвенции бюджетам городских округов на государственную регистрацию актов гражданского состояния</t>
  </si>
  <si>
    <t xml:space="preserve"> 000 2023593004 0000 150</t>
  </si>
  <si>
    <t xml:space="preserve">  Прочие межбюджетные трансферты, передаваемые бюджетам городских округов</t>
  </si>
  <si>
    <t xml:space="preserve"> 000 2024999904 0000 150</t>
  </si>
  <si>
    <t xml:space="preserve">  БЕЗВОЗМЕЗДНЫЕ ПОСТУПЛЕНИЯ ОТ НЕГОСУДАРСТВЕННЫХ ОРГАНИЗАЦИЙ</t>
  </si>
  <si>
    <t xml:space="preserve"> 000 2040000000 0000 000</t>
  </si>
  <si>
    <t xml:space="preserve">  Поступления от денежных пожертвований, предоставляемых негосударственными организациями получателям средств бюджетов городских округов</t>
  </si>
  <si>
    <t xml:space="preserve"> 000 2040402004 0000 150</t>
  </si>
  <si>
    <t xml:space="preserve">  ПРОЧИЕ БЕЗВОЗМЕЗДНЫЕ ПОСТУПЛЕНИЯ</t>
  </si>
  <si>
    <t xml:space="preserve"> 000 2070000000 0000 000</t>
  </si>
  <si>
    <t xml:space="preserve">  Прочие безвозмездные поступления в бюджеты городских округов</t>
  </si>
  <si>
    <t xml:space="preserve">  Поступления от денежных пожертвований, предоставляемых физическими лицами получателям средств бюджетов городских округов</t>
  </si>
  <si>
    <t xml:space="preserve"> 000 2070402004 0000 150</t>
  </si>
  <si>
    <t xml:space="preserve"> 000 2070405004 0000 150</t>
  </si>
  <si>
    <t xml:space="preserve">  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</si>
  <si>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</si>
  <si>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</si>
  <si>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 000 2180401004 0000 150</t>
  </si>
  <si>
    <t xml:space="preserve">  Доходы бюджетов городских округов от возврата автономными учреждениями остатков субсидий прошлых лет</t>
  </si>
  <si>
    <t xml:space="preserve"> 000 2180402004 0000 150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</si>
  <si>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</si>
  <si>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000 2190000000 0000 000</t>
  </si>
  <si>
    <t xml:space="preserve">  Возврат остатков иных межбюджетных трансфертов на реконструкцию лицея (спортивный зал и мастерские) за счет средств резервного фонда Президента Российской Федерации из бюджетов городских округов</t>
  </si>
  <si>
    <t xml:space="preserve"> 000 2194564804 0000 150</t>
  </si>
  <si>
    <t xml:space="preserve">  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</si>
  <si>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000 2196001004 0000 150</t>
  </si>
  <si>
    <t>-</t>
  </si>
  <si>
    <t>х</t>
  </si>
  <si>
    <t>ИТОГО</t>
  </si>
  <si>
    <t>Дефицит / профицит</t>
  </si>
  <si>
    <t>по кодам классификации доходов бюджетов за 2020 год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</si>
  <si>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</si>
  <si>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 (иные штрафы)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</si>
  <si>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</si>
  <si>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</si>
  <si>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Денежные средства, изымаемые в собственность городского округа в соответствии с решениями судов (за исключением обвинительных приговоров судов)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</si>
  <si>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</si>
  <si>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000 1160105301 0035 140</t>
  </si>
  <si>
    <t>000 1160111301 9000 140</t>
  </si>
  <si>
    <t>000 1160201002 0000 140</t>
  </si>
  <si>
    <t>000 1160701004 0000 140</t>
  </si>
  <si>
    <t>000 1160904004 0000 140</t>
  </si>
  <si>
    <t>000 1161012301 0000 140</t>
  </si>
  <si>
    <t>Субсидии бюджетам городских округов на развитие сети автомобильных дорог Удмуртской Республики</t>
  </si>
  <si>
    <t>000 2020299904 0000 150</t>
  </si>
  <si>
    <t>Субсидии бюджетам городских округов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</si>
  <si>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на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</si>
  <si>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Земельный налог (по обязательствам, возникшим до 1 января 2006 года), мобилизуемый на территориях городских округов</t>
  </si>
  <si>
    <t>000 1090405204 0000 110</t>
  </si>
  <si>
    <t>000 1160106301 0000 140</t>
  </si>
  <si>
    <t xml:space="preserve">  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</si>
  <si>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</si>
  <si>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000 1160107301 0000 140</t>
  </si>
  <si>
    <t xml:space="preserve"> 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</si>
  <si>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 xml:space="preserve"> 000 1160108301 0000 140</t>
  </si>
  <si>
    <t xml:space="preserve">  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</si>
  <si>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000 1160109301 0000 140</t>
  </si>
  <si>
    <t xml:space="preserve">  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</si>
  <si>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 xml:space="preserve"> 000 1160110301 0000 140</t>
  </si>
  <si>
    <t xml:space="preserve">  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</si>
  <si>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 xml:space="preserve"> 000 1160114301 0000 140</t>
  </si>
  <si>
    <t xml:space="preserve"> 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</si>
  <si>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 xml:space="preserve"> 000 1160115301 0000 140</t>
  </si>
  <si>
    <t xml:space="preserve">  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</si>
  <si>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 xml:space="preserve"> 000 1160117301 0000 140</t>
  </si>
  <si>
    <t xml:space="preserve">  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</si>
  <si>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000 1160119301 0000 140</t>
  </si>
  <si>
    <t>000 1160120301 0000 140</t>
  </si>
  <si>
    <t xml:space="preserve">  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</si>
  <si>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</si>
  <si>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 000 1160202002 0000 140</t>
  </si>
  <si>
    <t xml:space="preserve"> 000 1161012901 0000 140</t>
  </si>
  <si>
    <t xml:space="preserve">  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</si>
  <si>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000 1161105001 0000 140</t>
  </si>
  <si>
    <t xml:space="preserve"> 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</si>
  <si>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 xml:space="preserve"> Прочие неналоговые доходы бюджетов городских округов</t>
  </si>
  <si>
    <t>000 1170504004 0000 180</t>
  </si>
  <si>
    <t xml:space="preserve">   Субсидии бюджетам городских округов на софинансирование расходных обязательств субъектов Российской Федерации, связанных с реализацией федеральной целевой программы "Увековечение памяти погибших при защите Отечества на 2019 - 2024 годы"</t>
  </si>
  <si>
    <t xml:space="preserve">  000 2022529904 0000 150</t>
  </si>
  <si>
    <t xml:space="preserve">  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</si>
  <si>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000 2022530404 0000 150</t>
  </si>
  <si>
    <t xml:space="preserve">  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</si>
  <si>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000 2024530304 0000 150</t>
  </si>
  <si>
    <t xml:space="preserve">  Межбюджетные трансферты, передаваемые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</si>
  <si>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000 2024542404 0000 150</t>
  </si>
  <si>
    <t xml:space="preserve">  Межбюджетные трансферты, передаваемые бюджетам городских округов на создание модельных муниципальных библиотек</t>
  </si>
  <si>
    <t xml:space="preserve"> 000 2024545404 0000 150</t>
  </si>
  <si>
    <t xml:space="preserve">  Межбюджетные трансферты, передаваемые бюджетам городских округов, за счет средств резервного фонда Правительства Российской Федерации</t>
  </si>
  <si>
    <t xml:space="preserve"> 000 2024900104 0000 150</t>
  </si>
  <si>
    <t xml:space="preserve"> от 26.05.2021 № 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</si>
</sst>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27" x14ac:knownFonts="1">
    <font>
      <sz val="11"/>
      <name val="Calibri"/>
      <family val="2"/>
    </font>
    <font>
      <sz val="10"/>
      <color indexed="8"/>
      <name val="Arial Cyr"/>
    </font>
    <font>
      <b/>
      <sz val="10"/>
      <color indexed="8"/>
      <name val="Arial Cyr"/>
    </font>
    <font>
      <sz val="11"/>
      <name val="Calibri"/>
      <family val="2"/>
    </font>
    <font>
      <sz val="8"/>
      <name val="Calibri"/>
      <family val="2"/>
    </font>
    <font>
      <sz val="10"/>
      <name val="Arial Cyr"/>
      <charset val="204"/>
    </font>
    <font>
      <b/>
      <sz val="12"/>
      <name val="Arial Cyr"/>
      <charset val="204"/>
    </font>
    <font>
      <b/>
      <sz val="11"/>
      <name val="Calibri"/>
      <family val="2"/>
    </font>
    <font>
      <b/>
      <sz val="10"/>
      <color indexed="8"/>
      <name val="Arial CYR"/>
      <charset val="204"/>
    </font>
    <font>
      <b/>
      <sz val="10"/>
      <color indexed="8"/>
      <name val="Arial Cyr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sz val="8"/>
      <color rgb="FF000000"/>
      <name val="Arial"/>
      <family val="2"/>
      <charset val="204"/>
    </font>
    <font>
      <sz val="10"/>
      <color indexed="8"/>
      <name val="Arial Cyr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name val="Calibri"/>
      <family val="2"/>
    </font>
    <font>
      <b/>
      <sz val="10"/>
      <name val="Calibri"/>
      <family val="2"/>
    </font>
    <font>
      <b/>
      <sz val="8"/>
      <color rgb="FF000000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1"/>
      <name val="Calibri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9"/>
      <color rgb="FF000000"/>
      <name val="Arial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3" fillId="0" borderId="0"/>
    <xf numFmtId="0" fontId="3" fillId="0" borderId="0"/>
    <xf numFmtId="0" fontId="10" fillId="0" borderId="0"/>
    <xf numFmtId="0" fontId="10" fillId="0" borderId="0"/>
    <xf numFmtId="0" fontId="3" fillId="0" borderId="0"/>
    <xf numFmtId="0" fontId="10" fillId="3" borderId="0"/>
    <xf numFmtId="0" fontId="10" fillId="0" borderId="4">
      <alignment horizontal="center" vertical="center" wrapText="1"/>
    </xf>
    <xf numFmtId="1" fontId="10" fillId="0" borderId="4">
      <alignment horizontal="center" vertical="top" shrinkToFit="1"/>
    </xf>
    <xf numFmtId="0" fontId="10" fillId="0" borderId="0"/>
    <xf numFmtId="0" fontId="10" fillId="0" borderId="4">
      <alignment horizontal="center" vertical="center" wrapText="1"/>
    </xf>
    <xf numFmtId="0" fontId="10" fillId="0" borderId="4">
      <alignment horizontal="center" vertical="top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0" fontId="10" fillId="0" borderId="4">
      <alignment horizontal="center" vertical="center" wrapText="1"/>
    </xf>
    <xf numFmtId="1" fontId="11" fillId="0" borderId="4">
      <alignment horizontal="left" vertical="top" shrinkToFit="1"/>
    </xf>
    <xf numFmtId="1" fontId="11" fillId="0" borderId="5">
      <alignment horizontal="left" vertical="top" shrinkToFit="1"/>
    </xf>
    <xf numFmtId="4" fontId="10" fillId="0" borderId="4">
      <alignment horizontal="right" vertical="top" shrinkToFit="1"/>
    </xf>
    <xf numFmtId="4" fontId="11" fillId="4" borderId="4">
      <alignment horizontal="right" vertical="top" shrinkToFit="1"/>
    </xf>
    <xf numFmtId="0" fontId="10" fillId="0" borderId="0">
      <alignment horizontal="left" wrapText="1"/>
    </xf>
    <xf numFmtId="0" fontId="10" fillId="0" borderId="6">
      <alignment horizontal="center" vertical="center" wrapText="1"/>
    </xf>
    <xf numFmtId="10" fontId="10" fillId="0" borderId="4">
      <alignment horizontal="center" vertical="top" shrinkToFit="1"/>
    </xf>
    <xf numFmtId="10" fontId="11" fillId="4" borderId="4">
      <alignment horizontal="center" vertical="top" shrinkToFit="1"/>
    </xf>
    <xf numFmtId="0" fontId="12" fillId="0" borderId="0">
      <alignment horizontal="center" wrapText="1"/>
    </xf>
    <xf numFmtId="0" fontId="12" fillId="0" borderId="0">
      <alignment horizontal="center"/>
    </xf>
    <xf numFmtId="0" fontId="10" fillId="0" borderId="0">
      <alignment horizontal="right"/>
    </xf>
    <xf numFmtId="0" fontId="10" fillId="3" borderId="0">
      <alignment horizontal="left"/>
    </xf>
    <xf numFmtId="0" fontId="10" fillId="0" borderId="4">
      <alignment horizontal="left" vertical="top" wrapText="1"/>
    </xf>
    <xf numFmtId="4" fontId="11" fillId="5" borderId="4">
      <alignment horizontal="right" vertical="top" shrinkToFit="1"/>
    </xf>
    <xf numFmtId="10" fontId="11" fillId="5" borderId="4">
      <alignment horizontal="center" vertical="top" shrinkToFit="1"/>
    </xf>
    <xf numFmtId="0" fontId="5" fillId="0" borderId="0"/>
    <xf numFmtId="4" fontId="13" fillId="0" borderId="7">
      <alignment horizontal="right"/>
    </xf>
    <xf numFmtId="4" fontId="13" fillId="0" borderId="4">
      <alignment horizontal="right"/>
    </xf>
    <xf numFmtId="0" fontId="13" fillId="0" borderId="10">
      <alignment horizontal="center"/>
    </xf>
    <xf numFmtId="0" fontId="19" fillId="0" borderId="11">
      <alignment horizontal="left" wrapText="1"/>
    </xf>
    <xf numFmtId="49" fontId="13" fillId="0" borderId="12">
      <alignment horizontal="center" wrapText="1"/>
    </xf>
    <xf numFmtId="4" fontId="13" fillId="0" borderId="9">
      <alignment horizontal="right"/>
    </xf>
    <xf numFmtId="0" fontId="13" fillId="0" borderId="13">
      <alignment horizontal="left" wrapText="1"/>
    </xf>
  </cellStyleXfs>
  <cellXfs count="82">
    <xf numFmtId="0" fontId="0" fillId="0" borderId="0" xfId="0"/>
    <xf numFmtId="0" fontId="0" fillId="0" borderId="0" xfId="0" applyProtection="1">
      <protection locked="0"/>
    </xf>
    <xf numFmtId="0" fontId="10" fillId="0" borderId="0" xfId="21" applyNumberFormat="1" applyProtection="1">
      <alignment horizontal="left" wrapText="1"/>
    </xf>
    <xf numFmtId="0" fontId="12" fillId="0" borderId="0" xfId="25" applyNumberFormat="1" applyProtection="1">
      <alignment horizontal="center" wrapText="1"/>
    </xf>
    <xf numFmtId="0" fontId="12" fillId="0" borderId="0" xfId="26" applyNumberFormat="1" applyProtection="1">
      <alignment horizontal="center"/>
    </xf>
    <xf numFmtId="4" fontId="11" fillId="5" borderId="4" xfId="30" applyProtection="1">
      <alignment horizontal="right" vertical="top" shrinkToFit="1"/>
    </xf>
    <xf numFmtId="10" fontId="11" fillId="5" borderId="4" xfId="31" applyProtection="1">
      <alignment horizontal="center" vertical="top" shrinkToFit="1"/>
    </xf>
    <xf numFmtId="4" fontId="11" fillId="4" borderId="4" xfId="20" applyProtection="1">
      <alignment horizontal="right" vertical="top" shrinkToFit="1"/>
    </xf>
    <xf numFmtId="10" fontId="11" fillId="4" borderId="4" xfId="24" applyProtection="1">
      <alignment horizontal="center" vertical="top" shrinkToFit="1"/>
    </xf>
    <xf numFmtId="0" fontId="5" fillId="2" borderId="1" xfId="32" applyFill="1" applyBorder="1" applyAlignment="1">
      <alignment horizontal="center" vertical="center" wrapText="1"/>
    </xf>
    <xf numFmtId="0" fontId="5" fillId="0" borderId="1" xfId="32" applyFont="1" applyFill="1" applyBorder="1" applyAlignment="1">
      <alignment horizontal="center" vertical="center" wrapText="1"/>
    </xf>
    <xf numFmtId="0" fontId="5" fillId="0" borderId="2" xfId="32" applyFont="1" applyFill="1" applyBorder="1" applyAlignment="1">
      <alignment horizontal="center" vertical="center" wrapText="1"/>
    </xf>
    <xf numFmtId="164" fontId="5" fillId="0" borderId="1" xfId="32" applyNumberFormat="1" applyFont="1" applyFill="1" applyBorder="1" applyAlignment="1">
      <alignment horizontal="center" vertical="center" wrapText="1"/>
    </xf>
    <xf numFmtId="0" fontId="10" fillId="0" borderId="0" xfId="21" applyBorder="1" applyAlignment="1">
      <alignment wrapText="1"/>
    </xf>
    <xf numFmtId="0" fontId="5" fillId="0" borderId="0" xfId="32" applyFont="1" applyFill="1" applyBorder="1" applyAlignment="1">
      <alignment horizontal="right"/>
    </xf>
    <xf numFmtId="0" fontId="12" fillId="0" borderId="0" xfId="25" applyBorder="1" applyAlignment="1">
      <alignment wrapText="1"/>
    </xf>
    <xf numFmtId="0" fontId="12" fillId="0" borderId="0" xfId="26" applyBorder="1" applyAlignment="1"/>
    <xf numFmtId="4" fontId="2" fillId="5" borderId="4" xfId="30" applyFont="1" applyProtection="1">
      <alignment horizontal="right" vertical="top" shrinkToFit="1"/>
    </xf>
    <xf numFmtId="10" fontId="2" fillId="5" borderId="4" xfId="31" applyFont="1" applyProtection="1">
      <alignment horizontal="center" vertical="top" shrinkToFit="1"/>
    </xf>
    <xf numFmtId="0" fontId="7" fillId="0" borderId="0" xfId="0" applyFont="1" applyProtection="1">
      <protection locked="0"/>
    </xf>
    <xf numFmtId="0" fontId="1" fillId="0" borderId="0" xfId="21" applyFont="1" applyFill="1" applyBorder="1" applyAlignment="1">
      <alignment wrapText="1"/>
    </xf>
    <xf numFmtId="0" fontId="3" fillId="0" borderId="0" xfId="0" applyFont="1" applyFill="1" applyProtection="1">
      <protection locked="0"/>
    </xf>
    <xf numFmtId="4" fontId="9" fillId="5" borderId="4" xfId="30" applyFont="1" applyProtection="1">
      <alignment horizontal="right" vertical="top" shrinkToFit="1"/>
    </xf>
    <xf numFmtId="10" fontId="9" fillId="5" borderId="4" xfId="31" applyFont="1" applyProtection="1">
      <alignment horizontal="center" vertical="top" shrinkToFit="1"/>
    </xf>
    <xf numFmtId="164" fontId="2" fillId="0" borderId="4" xfId="31" applyNumberFormat="1" applyFont="1" applyFill="1" applyAlignment="1" applyProtection="1">
      <alignment horizontal="center" shrinkToFit="1"/>
    </xf>
    <xf numFmtId="164" fontId="1" fillId="0" borderId="4" xfId="31" applyNumberFormat="1" applyFont="1" applyFill="1" applyAlignment="1" applyProtection="1">
      <alignment horizontal="center" shrinkToFit="1"/>
    </xf>
    <xf numFmtId="164" fontId="8" fillId="0" borderId="4" xfId="31" applyNumberFormat="1" applyFont="1" applyFill="1" applyAlignment="1" applyProtection="1">
      <alignment horizontal="center" shrinkToFit="1"/>
    </xf>
    <xf numFmtId="164" fontId="14" fillId="0" borderId="4" xfId="31" applyNumberFormat="1" applyFont="1" applyFill="1" applyAlignment="1" applyProtection="1">
      <alignment horizontal="center" shrinkToFit="1"/>
    </xf>
    <xf numFmtId="164" fontId="9" fillId="0" borderId="4" xfId="31" applyNumberFormat="1" applyFont="1" applyFill="1" applyAlignment="1" applyProtection="1">
      <alignment horizontal="center" shrinkToFit="1"/>
    </xf>
    <xf numFmtId="165" fontId="1" fillId="0" borderId="4" xfId="30" applyNumberFormat="1" applyFont="1" applyFill="1" applyAlignment="1" applyProtection="1">
      <alignment horizontal="center" shrinkToFit="1"/>
    </xf>
    <xf numFmtId="165" fontId="8" fillId="0" borderId="4" xfId="30" applyNumberFormat="1" applyFont="1" applyFill="1" applyAlignment="1" applyProtection="1">
      <alignment horizontal="center" shrinkToFit="1"/>
    </xf>
    <xf numFmtId="165" fontId="8" fillId="0" borderId="8" xfId="30" applyNumberFormat="1" applyFont="1" applyFill="1" applyBorder="1" applyAlignment="1" applyProtection="1">
      <alignment horizontal="center" shrinkToFit="1"/>
    </xf>
    <xf numFmtId="165" fontId="2" fillId="0" borderId="4" xfId="30" applyNumberFormat="1" applyFont="1" applyFill="1" applyAlignment="1" applyProtection="1">
      <alignment horizontal="center" shrinkToFit="1"/>
    </xf>
    <xf numFmtId="165" fontId="14" fillId="0" borderId="8" xfId="30" applyNumberFormat="1" applyFont="1" applyFill="1" applyBorder="1" applyAlignment="1" applyProtection="1">
      <alignment horizontal="center" shrinkToFit="1"/>
    </xf>
    <xf numFmtId="0" fontId="15" fillId="0" borderId="3" xfId="16" applyNumberFormat="1" applyFont="1" applyBorder="1" applyAlignment="1" applyProtection="1">
      <alignment horizontal="left" wrapText="1" indent="2"/>
    </xf>
    <xf numFmtId="49" fontId="15" fillId="0" borderId="3" xfId="29" applyNumberFormat="1" applyFont="1" applyBorder="1" applyAlignment="1" applyProtection="1">
      <alignment horizontal="center"/>
    </xf>
    <xf numFmtId="4" fontId="16" fillId="0" borderId="4" xfId="30" applyNumberFormat="1" applyFont="1" applyFill="1" applyAlignment="1" applyProtection="1">
      <alignment horizontal="right" shrinkToFit="1"/>
    </xf>
    <xf numFmtId="4" fontId="15" fillId="0" borderId="3" xfId="33" applyNumberFormat="1" applyFont="1" applyBorder="1" applyProtection="1">
      <alignment horizontal="right"/>
    </xf>
    <xf numFmtId="0" fontId="16" fillId="0" borderId="3" xfId="16" applyNumberFormat="1" applyFont="1" applyBorder="1" applyAlignment="1" applyProtection="1">
      <alignment horizontal="left" wrapText="1" indent="2"/>
    </xf>
    <xf numFmtId="49" fontId="16" fillId="0" borderId="3" xfId="29" applyNumberFormat="1" applyFont="1" applyBorder="1" applyAlignment="1" applyProtection="1">
      <alignment horizontal="center"/>
    </xf>
    <xf numFmtId="4" fontId="16" fillId="0" borderId="3" xfId="33" applyNumberFormat="1" applyFont="1" applyBorder="1" applyProtection="1">
      <alignment horizontal="right"/>
    </xf>
    <xf numFmtId="4" fontId="15" fillId="0" borderId="4" xfId="30" applyNumberFormat="1" applyFont="1" applyFill="1" applyAlignment="1" applyProtection="1">
      <alignment horizontal="right" shrinkToFit="1"/>
    </xf>
    <xf numFmtId="4" fontId="16" fillId="0" borderId="8" xfId="30" applyNumberFormat="1" applyFont="1" applyFill="1" applyBorder="1" applyAlignment="1" applyProtection="1">
      <alignment horizontal="right" shrinkToFit="1"/>
    </xf>
    <xf numFmtId="0" fontId="17" fillId="0" borderId="3" xfId="0" applyFont="1" applyFill="1" applyBorder="1" applyProtection="1">
      <protection locked="0"/>
    </xf>
    <xf numFmtId="0" fontId="18" fillId="0" borderId="3" xfId="0" applyFont="1" applyBorder="1" applyProtection="1">
      <protection locked="0"/>
    </xf>
    <xf numFmtId="4" fontId="15" fillId="0" borderId="7" xfId="30" applyNumberFormat="1" applyFont="1" applyFill="1" applyBorder="1" applyAlignment="1" applyProtection="1">
      <alignment horizontal="right" shrinkToFit="1"/>
    </xf>
    <xf numFmtId="4" fontId="16" fillId="0" borderId="3" xfId="30" applyNumberFormat="1" applyFont="1" applyFill="1" applyBorder="1" applyAlignment="1" applyProtection="1">
      <alignment horizontal="right" shrinkToFit="1"/>
    </xf>
    <xf numFmtId="4" fontId="0" fillId="0" borderId="0" xfId="0" applyNumberFormat="1" applyProtection="1">
      <protection locked="0"/>
    </xf>
    <xf numFmtId="0" fontId="16" fillId="0" borderId="1" xfId="16" applyNumberFormat="1" applyFont="1" applyBorder="1" applyAlignment="1" applyProtection="1">
      <alignment horizontal="left" wrapText="1" indent="2"/>
    </xf>
    <xf numFmtId="49" fontId="16" fillId="0" borderId="1" xfId="29" applyNumberFormat="1" applyFont="1" applyBorder="1" applyAlignment="1" applyProtection="1">
      <alignment horizontal="center"/>
    </xf>
    <xf numFmtId="0" fontId="17" fillId="0" borderId="1" xfId="0" applyFont="1" applyFill="1" applyBorder="1" applyProtection="1">
      <protection locked="0"/>
    </xf>
    <xf numFmtId="4" fontId="16" fillId="0" borderId="1" xfId="33" applyNumberFormat="1" applyFont="1" applyBorder="1" applyProtection="1">
      <alignment horizontal="right"/>
    </xf>
    <xf numFmtId="0" fontId="21" fillId="0" borderId="3" xfId="0" applyFont="1" applyBorder="1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165" fontId="20" fillId="0" borderId="3" xfId="35" applyNumberFormat="1" applyFont="1" applyBorder="1" applyAlignment="1" applyProtection="1">
      <alignment horizontal="center"/>
    </xf>
    <xf numFmtId="0" fontId="15" fillId="0" borderId="3" xfId="36" applyNumberFormat="1" applyFont="1" applyBorder="1" applyProtection="1">
      <alignment horizontal="left" wrapText="1"/>
    </xf>
    <xf numFmtId="49" fontId="16" fillId="0" borderId="3" xfId="37" applyNumberFormat="1" applyFont="1" applyBorder="1" applyProtection="1">
      <alignment horizontal="center" wrapText="1"/>
    </xf>
    <xf numFmtId="4" fontId="15" fillId="0" borderId="3" xfId="38" applyNumberFormat="1" applyFont="1" applyBorder="1" applyProtection="1">
      <alignment horizontal="right"/>
    </xf>
    <xf numFmtId="165" fontId="20" fillId="0" borderId="3" xfId="39" applyNumberFormat="1" applyFont="1" applyBorder="1" applyAlignment="1" applyProtection="1">
      <alignment horizontal="center"/>
    </xf>
    <xf numFmtId="4" fontId="22" fillId="0" borderId="3" xfId="0" applyNumberFormat="1" applyFont="1" applyFill="1" applyBorder="1" applyProtection="1">
      <protection locked="0"/>
    </xf>
    <xf numFmtId="4" fontId="22" fillId="0" borderId="0" xfId="0" applyNumberFormat="1" applyFont="1" applyProtection="1">
      <protection locked="0"/>
    </xf>
    <xf numFmtId="0" fontId="23" fillId="0" borderId="3" xfId="29" applyNumberFormat="1" applyFont="1" applyFill="1" applyBorder="1" applyAlignment="1" applyProtection="1">
      <alignment horizontal="left" vertical="center" wrapText="1" indent="2"/>
    </xf>
    <xf numFmtId="0" fontId="24" fillId="0" borderId="3" xfId="0" applyFont="1" applyFill="1" applyBorder="1" applyAlignment="1">
      <alignment horizontal="center" wrapText="1"/>
    </xf>
    <xf numFmtId="0" fontId="24" fillId="6" borderId="3" xfId="0" applyFont="1" applyFill="1" applyBorder="1" applyAlignment="1">
      <alignment horizontal="center" vertical="center" wrapText="1"/>
    </xf>
    <xf numFmtId="0" fontId="24" fillId="0" borderId="3" xfId="0" applyFont="1" applyBorder="1" applyAlignment="1">
      <alignment horizontal="left" vertical="center" wrapText="1" indent="2"/>
    </xf>
    <xf numFmtId="4" fontId="25" fillId="0" borderId="4" xfId="30" applyNumberFormat="1" applyFont="1" applyFill="1" applyAlignment="1" applyProtection="1">
      <alignment horizontal="right" shrinkToFit="1"/>
    </xf>
    <xf numFmtId="4" fontId="24" fillId="0" borderId="3" xfId="0" applyNumberFormat="1" applyFont="1" applyFill="1" applyBorder="1" applyAlignment="1">
      <alignment horizontal="right"/>
    </xf>
    <xf numFmtId="4" fontId="24" fillId="0" borderId="0" xfId="0" applyNumberFormat="1" applyFont="1" applyFill="1" applyBorder="1" applyAlignment="1">
      <alignment horizontal="right"/>
    </xf>
    <xf numFmtId="0" fontId="23" fillId="0" borderId="3" xfId="29" applyNumberFormat="1" applyFont="1" applyFill="1" applyBorder="1" applyAlignment="1" applyProtection="1">
      <alignment horizontal="left" wrapText="1" indent="2"/>
    </xf>
    <xf numFmtId="165" fontId="14" fillId="0" borderId="4" xfId="30" applyNumberFormat="1" applyFont="1" applyFill="1" applyAlignment="1" applyProtection="1">
      <alignment horizontal="center" shrinkToFit="1"/>
    </xf>
    <xf numFmtId="49" fontId="26" fillId="0" borderId="14" xfId="29" applyNumberFormat="1" applyFont="1" applyBorder="1" applyAlignment="1" applyProtection="1">
      <alignment horizontal="center"/>
    </xf>
    <xf numFmtId="0" fontId="26" fillId="0" borderId="3" xfId="16" applyNumberFormat="1" applyFont="1" applyBorder="1" applyAlignment="1" applyProtection="1">
      <alignment horizontal="left" wrapText="1" indent="2"/>
    </xf>
    <xf numFmtId="0" fontId="16" fillId="0" borderId="13" xfId="16" applyNumberFormat="1" applyFont="1" applyBorder="1" applyAlignment="1" applyProtection="1">
      <alignment horizontal="left" wrapText="1" indent="2"/>
    </xf>
    <xf numFmtId="49" fontId="16" fillId="0" borderId="7" xfId="29" applyNumberFormat="1" applyFont="1" applyBorder="1" applyAlignment="1" applyProtection="1">
      <alignment horizontal="center"/>
    </xf>
    <xf numFmtId="0" fontId="10" fillId="0" borderId="4" xfId="16" applyNumberFormat="1" applyProtection="1">
      <alignment horizontal="center" vertical="center" wrapText="1"/>
    </xf>
    <xf numFmtId="0" fontId="10" fillId="0" borderId="4" xfId="16">
      <alignment horizontal="center" vertical="center" wrapText="1"/>
    </xf>
    <xf numFmtId="0" fontId="1" fillId="0" borderId="0" xfId="10" applyNumberFormat="1" applyFont="1" applyBorder="1" applyAlignment="1" applyProtection="1">
      <alignment horizontal="right" vertical="center" wrapText="1"/>
    </xf>
    <xf numFmtId="0" fontId="10" fillId="0" borderId="0" xfId="10" applyNumberFormat="1" applyBorder="1" applyAlignment="1" applyProtection="1">
      <alignment horizontal="right" vertical="center" wrapText="1"/>
    </xf>
    <xf numFmtId="0" fontId="6" fillId="2" borderId="0" xfId="32" applyFont="1" applyFill="1" applyAlignment="1">
      <alignment horizontal="center" wrapText="1"/>
    </xf>
    <xf numFmtId="0" fontId="6" fillId="2" borderId="0" xfId="32" applyFont="1" applyFill="1" applyAlignment="1">
      <alignment horizontal="center"/>
    </xf>
    <xf numFmtId="0" fontId="5" fillId="0" borderId="0" xfId="32" applyFont="1" applyFill="1" applyBorder="1" applyAlignment="1">
      <alignment horizontal="right"/>
    </xf>
    <xf numFmtId="0" fontId="0" fillId="0" borderId="0" xfId="0" applyAlignment="1"/>
  </cellXfs>
  <cellStyles count="40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4"/>
    <cellStyle name="xl48" xfId="33"/>
    <cellStyle name="xl69" xfId="35"/>
    <cellStyle name="xl86" xfId="36"/>
    <cellStyle name="xl92" xfId="37"/>
    <cellStyle name="xl94" xfId="38"/>
    <cellStyle name="xl96" xfId="39"/>
    <cellStyle name="Обычный" xfId="0" builtinId="0"/>
    <cellStyle name="Обычный_Документ_1" xfId="32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20"/>
  <sheetViews>
    <sheetView showGridLines="0" showZeros="0" tabSelected="1" view="pageBreakPreview" zoomScaleSheetLayoutView="100" workbookViewId="0">
      <pane ySplit="8" topLeftCell="A53" activePane="bottomLeft" state="frozen"/>
      <selection pane="bottomLeft" activeCell="E3" sqref="E3:F3"/>
    </sheetView>
  </sheetViews>
  <sheetFormatPr defaultRowHeight="15" outlineLevelRow="2" x14ac:dyDescent="0.25"/>
  <cols>
    <col min="1" max="1" width="55.42578125" style="1" customWidth="1"/>
    <col min="2" max="2" width="23.7109375" style="1" customWidth="1"/>
    <col min="3" max="3" width="16.42578125" style="21" customWidth="1"/>
    <col min="4" max="4" width="16.7109375" style="21" customWidth="1"/>
    <col min="5" max="5" width="17.42578125" style="21" customWidth="1"/>
    <col min="6" max="6" width="14.42578125" style="21" customWidth="1"/>
    <col min="7" max="10" width="9.140625" style="1" hidden="1" customWidth="1"/>
    <col min="11" max="11" width="11.42578125" style="1" bestFit="1" customWidth="1"/>
    <col min="12" max="16384" width="9.140625" style="1"/>
  </cols>
  <sheetData>
    <row r="1" spans="1:11" x14ac:dyDescent="0.25">
      <c r="A1" s="13"/>
      <c r="B1" s="13"/>
      <c r="C1" s="20"/>
      <c r="D1" s="20"/>
      <c r="E1" s="20"/>
      <c r="F1" s="14" t="s">
        <v>11</v>
      </c>
      <c r="G1" s="13"/>
      <c r="H1" s="13"/>
      <c r="I1" s="13"/>
      <c r="J1" s="13"/>
    </row>
    <row r="2" spans="1:11" x14ac:dyDescent="0.25">
      <c r="A2" s="13"/>
      <c r="B2" s="13"/>
      <c r="C2" s="20"/>
      <c r="D2" s="20"/>
      <c r="E2" s="20"/>
      <c r="F2" s="14" t="s">
        <v>8</v>
      </c>
      <c r="G2" s="13"/>
      <c r="H2" s="13"/>
      <c r="I2" s="13"/>
      <c r="J2" s="13"/>
    </row>
    <row r="3" spans="1:11" x14ac:dyDescent="0.25">
      <c r="A3" s="13"/>
      <c r="B3" s="13"/>
      <c r="C3" s="20"/>
      <c r="D3" s="20"/>
      <c r="E3" s="80" t="s">
        <v>237</v>
      </c>
      <c r="F3" s="81"/>
      <c r="G3" s="13"/>
      <c r="H3" s="13"/>
      <c r="I3" s="13"/>
      <c r="J3" s="13"/>
    </row>
    <row r="4" spans="1:11" x14ac:dyDescent="0.25">
      <c r="A4" s="13"/>
      <c r="B4" s="13"/>
      <c r="C4" s="20"/>
      <c r="D4" s="20"/>
      <c r="E4" s="20"/>
      <c r="F4" s="14"/>
      <c r="G4" s="13"/>
      <c r="H4" s="13"/>
      <c r="I4" s="13"/>
      <c r="J4" s="13"/>
    </row>
    <row r="5" spans="1:11" ht="15.75" x14ac:dyDescent="0.25">
      <c r="A5" s="78" t="s">
        <v>9</v>
      </c>
      <c r="B5" s="78"/>
      <c r="C5" s="78"/>
      <c r="D5" s="78"/>
      <c r="E5" s="78"/>
      <c r="F5" s="78"/>
      <c r="G5" s="15"/>
      <c r="H5" s="15"/>
      <c r="I5" s="3"/>
      <c r="J5" s="3"/>
    </row>
    <row r="6" spans="1:11" ht="15.75" x14ac:dyDescent="0.25">
      <c r="A6" s="79" t="s">
        <v>178</v>
      </c>
      <c r="B6" s="79"/>
      <c r="C6" s="79"/>
      <c r="D6" s="79"/>
      <c r="E6" s="79"/>
      <c r="F6" s="79"/>
      <c r="G6" s="16"/>
      <c r="H6" s="16"/>
      <c r="I6" s="4"/>
      <c r="J6" s="4"/>
    </row>
    <row r="7" spans="1:11" x14ac:dyDescent="0.25">
      <c r="A7" s="76" t="s">
        <v>10</v>
      </c>
      <c r="B7" s="77"/>
      <c r="C7" s="77"/>
      <c r="D7" s="77"/>
      <c r="E7" s="77"/>
      <c r="F7" s="77"/>
      <c r="G7" s="77"/>
      <c r="H7" s="77"/>
      <c r="I7" s="77"/>
      <c r="J7" s="77"/>
    </row>
    <row r="8" spans="1:11" ht="38.25" x14ac:dyDescent="0.25">
      <c r="A8" s="9" t="s">
        <v>0</v>
      </c>
      <c r="B8" s="9" t="s">
        <v>5</v>
      </c>
      <c r="C8" s="10" t="s">
        <v>6</v>
      </c>
      <c r="D8" s="10" t="s">
        <v>1</v>
      </c>
      <c r="E8" s="11" t="s">
        <v>2</v>
      </c>
      <c r="F8" s="12" t="s">
        <v>7</v>
      </c>
      <c r="G8" s="74" t="s">
        <v>3</v>
      </c>
      <c r="H8" s="75"/>
      <c r="I8" s="74" t="s">
        <v>4</v>
      </c>
      <c r="J8" s="75"/>
    </row>
    <row r="9" spans="1:11" s="19" customFormat="1" x14ac:dyDescent="0.25">
      <c r="A9" s="34" t="s">
        <v>12</v>
      </c>
      <c r="B9" s="35" t="s">
        <v>13</v>
      </c>
      <c r="C9" s="41">
        <f>C10+C16+C21+C26+C30+C39+C47+C52+C55+C59</f>
        <v>474583</v>
      </c>
      <c r="D9" s="37">
        <v>475679.76</v>
      </c>
      <c r="E9" s="37">
        <v>456411.64</v>
      </c>
      <c r="F9" s="24">
        <f>E9*100/D9</f>
        <v>95.94935046216807</v>
      </c>
      <c r="G9" s="17">
        <v>-8626.7425299999995</v>
      </c>
      <c r="H9" s="18">
        <v>1.0190106802575676</v>
      </c>
      <c r="I9" s="17">
        <v>0</v>
      </c>
      <c r="J9" s="18"/>
    </row>
    <row r="10" spans="1:11" s="19" customFormat="1" outlineLevel="1" x14ac:dyDescent="0.25">
      <c r="A10" s="34" t="s">
        <v>14</v>
      </c>
      <c r="B10" s="35" t="s">
        <v>15</v>
      </c>
      <c r="C10" s="41">
        <v>268680</v>
      </c>
      <c r="D10" s="37">
        <v>268680</v>
      </c>
      <c r="E10" s="37">
        <v>266543.26</v>
      </c>
      <c r="F10" s="24">
        <f>E10*100/D10</f>
        <v>99.204726812565127</v>
      </c>
      <c r="G10" s="17">
        <v>-2772.6207199999999</v>
      </c>
      <c r="H10" s="18">
        <v>1.011523345843256</v>
      </c>
      <c r="I10" s="17">
        <v>0</v>
      </c>
      <c r="J10" s="18"/>
    </row>
    <row r="11" spans="1:11" ht="64.5" outlineLevel="2" x14ac:dyDescent="0.25">
      <c r="A11" s="38" t="s">
        <v>16</v>
      </c>
      <c r="B11" s="39" t="s">
        <v>17</v>
      </c>
      <c r="C11" s="36">
        <v>263180</v>
      </c>
      <c r="D11" s="36">
        <v>263180</v>
      </c>
      <c r="E11" s="40">
        <v>262141.15</v>
      </c>
      <c r="F11" s="25">
        <f>E11*100/D11</f>
        <v>99.605270157306791</v>
      </c>
      <c r="G11" s="5">
        <v>576.08037000000002</v>
      </c>
      <c r="H11" s="6">
        <v>0.71195981500000005</v>
      </c>
      <c r="I11" s="5">
        <v>0</v>
      </c>
      <c r="J11" s="6"/>
    </row>
    <row r="12" spans="1:11" ht="102.75" outlineLevel="2" x14ac:dyDescent="0.25">
      <c r="A12" s="38" t="s">
        <v>18</v>
      </c>
      <c r="B12" s="39" t="s">
        <v>19</v>
      </c>
      <c r="C12" s="36">
        <v>3500</v>
      </c>
      <c r="D12" s="40">
        <v>3500</v>
      </c>
      <c r="E12" s="40">
        <v>1426.69</v>
      </c>
      <c r="F12" s="25">
        <f t="shared" ref="F12:F44" si="0">E12*100/D12</f>
        <v>40.762571428571427</v>
      </c>
      <c r="G12" s="5">
        <v>-1318.5817300000001</v>
      </c>
      <c r="H12" s="6">
        <v>1.8790544866666667</v>
      </c>
      <c r="I12" s="5">
        <v>0</v>
      </c>
      <c r="J12" s="6"/>
    </row>
    <row r="13" spans="1:11" ht="39" outlineLevel="2" x14ac:dyDescent="0.25">
      <c r="A13" s="38" t="s">
        <v>20</v>
      </c>
      <c r="B13" s="39" t="s">
        <v>21</v>
      </c>
      <c r="C13" s="36">
        <v>2000</v>
      </c>
      <c r="D13" s="36">
        <v>2000</v>
      </c>
      <c r="E13" s="40">
        <v>2934.78</v>
      </c>
      <c r="F13" s="25">
        <f>E13*100/D13</f>
        <v>146.739</v>
      </c>
      <c r="G13" s="5">
        <v>-41.81044</v>
      </c>
      <c r="H13" s="6"/>
      <c r="I13" s="5">
        <v>0</v>
      </c>
      <c r="J13" s="6"/>
    </row>
    <row r="14" spans="1:11" s="19" customFormat="1" ht="77.25" outlineLevel="1" x14ac:dyDescent="0.25">
      <c r="A14" s="38" t="s">
        <v>22</v>
      </c>
      <c r="B14" s="39" t="s">
        <v>23</v>
      </c>
      <c r="C14" s="36" t="s">
        <v>174</v>
      </c>
      <c r="D14" s="40" t="s">
        <v>174</v>
      </c>
      <c r="E14" s="40">
        <v>40.64</v>
      </c>
      <c r="F14" s="24"/>
      <c r="G14" s="17">
        <v>-343.61635000000001</v>
      </c>
      <c r="H14" s="18">
        <v>1.0927439541160593</v>
      </c>
      <c r="I14" s="17">
        <v>0</v>
      </c>
      <c r="J14" s="18"/>
    </row>
    <row r="15" spans="1:11" ht="51.75" outlineLevel="2" x14ac:dyDescent="0.25">
      <c r="A15" s="38" t="s">
        <v>24</v>
      </c>
      <c r="B15" s="39" t="s">
        <v>25</v>
      </c>
      <c r="C15" s="36">
        <v>0</v>
      </c>
      <c r="D15" s="40" t="s">
        <v>174</v>
      </c>
      <c r="E15" s="40">
        <v>1E-3</v>
      </c>
      <c r="F15" s="25"/>
      <c r="G15" s="5">
        <v>-528.82307000000003</v>
      </c>
      <c r="H15" s="6">
        <v>1.4147306642616266</v>
      </c>
      <c r="I15" s="5">
        <v>0</v>
      </c>
      <c r="J15" s="6"/>
    </row>
    <row r="16" spans="1:11" ht="39" outlineLevel="2" x14ac:dyDescent="0.25">
      <c r="A16" s="34" t="s">
        <v>26</v>
      </c>
      <c r="B16" s="35" t="s">
        <v>27</v>
      </c>
      <c r="C16" s="41">
        <v>4329</v>
      </c>
      <c r="D16" s="41">
        <v>4329</v>
      </c>
      <c r="E16" s="37">
        <v>4654.95</v>
      </c>
      <c r="F16" s="26">
        <f>E16*100/D16</f>
        <v>107.52945252945253</v>
      </c>
      <c r="G16" s="5">
        <v>-6.7729900000000001</v>
      </c>
      <c r="H16" s="6">
        <v>1.6389613207547169</v>
      </c>
      <c r="I16" s="5">
        <v>0</v>
      </c>
      <c r="J16" s="6"/>
      <c r="K16" s="47"/>
    </row>
    <row r="17" spans="1:10" ht="77.25" outlineLevel="2" x14ac:dyDescent="0.25">
      <c r="A17" s="38" t="s">
        <v>28</v>
      </c>
      <c r="B17" s="39" t="s">
        <v>29</v>
      </c>
      <c r="C17" s="36">
        <v>2110</v>
      </c>
      <c r="D17" s="36">
        <v>2110</v>
      </c>
      <c r="E17" s="40">
        <v>2147.04</v>
      </c>
      <c r="F17" s="25">
        <f t="shared" si="0"/>
        <v>101.75545023696682</v>
      </c>
      <c r="G17" s="5">
        <v>404.18110999999999</v>
      </c>
      <c r="H17" s="6"/>
      <c r="I17" s="5">
        <v>0</v>
      </c>
      <c r="J17" s="6"/>
    </row>
    <row r="18" spans="1:10" ht="90" outlineLevel="2" x14ac:dyDescent="0.25">
      <c r="A18" s="38" t="s">
        <v>30</v>
      </c>
      <c r="B18" s="39" t="s">
        <v>31</v>
      </c>
      <c r="C18" s="36">
        <v>12</v>
      </c>
      <c r="D18" s="36">
        <v>12</v>
      </c>
      <c r="E18" s="40">
        <v>15.36</v>
      </c>
      <c r="F18" s="25">
        <f t="shared" si="0"/>
        <v>128</v>
      </c>
      <c r="G18" s="5">
        <v>8711.1951499999996</v>
      </c>
      <c r="H18" s="6">
        <v>0.83326579738161777</v>
      </c>
      <c r="I18" s="5">
        <v>0</v>
      </c>
      <c r="J18" s="6"/>
    </row>
    <row r="19" spans="1:10" ht="77.25" outlineLevel="2" x14ac:dyDescent="0.25">
      <c r="A19" s="38" t="s">
        <v>32</v>
      </c>
      <c r="B19" s="39" t="s">
        <v>33</v>
      </c>
      <c r="C19" s="36">
        <v>2658</v>
      </c>
      <c r="D19" s="36">
        <v>2658</v>
      </c>
      <c r="E19" s="40">
        <v>2888.37</v>
      </c>
      <c r="F19" s="25">
        <f t="shared" si="0"/>
        <v>108.66704288939052</v>
      </c>
      <c r="G19" s="5">
        <v>-136.46899999999999</v>
      </c>
      <c r="H19" s="6">
        <v>1.682345</v>
      </c>
      <c r="I19" s="5">
        <v>0</v>
      </c>
      <c r="J19" s="6"/>
    </row>
    <row r="20" spans="1:10" s="19" customFormat="1" ht="77.25" outlineLevel="1" x14ac:dyDescent="0.25">
      <c r="A20" s="38" t="s">
        <v>34</v>
      </c>
      <c r="B20" s="39" t="s">
        <v>35</v>
      </c>
      <c r="C20" s="36">
        <v>-451</v>
      </c>
      <c r="D20" s="40">
        <v>-451</v>
      </c>
      <c r="E20" s="40">
        <v>-395.82</v>
      </c>
      <c r="F20" s="25">
        <f t="shared" si="0"/>
        <v>87.764966740576497</v>
      </c>
      <c r="G20" s="22">
        <v>-10252.859210000001</v>
      </c>
      <c r="H20" s="23">
        <v>1.1188709735426425</v>
      </c>
      <c r="I20" s="22">
        <v>0</v>
      </c>
      <c r="J20" s="23"/>
    </row>
    <row r="21" spans="1:10" outlineLevel="2" x14ac:dyDescent="0.25">
      <c r="A21" s="34" t="s">
        <v>36</v>
      </c>
      <c r="B21" s="35" t="s">
        <v>37</v>
      </c>
      <c r="C21" s="41">
        <v>47765</v>
      </c>
      <c r="D21" s="41">
        <v>47765</v>
      </c>
      <c r="E21" s="37">
        <v>41889.5</v>
      </c>
      <c r="F21" s="26">
        <f t="shared" si="0"/>
        <v>87.699152098817123</v>
      </c>
      <c r="G21" s="5">
        <v>-9128.9248800000005</v>
      </c>
      <c r="H21" s="6">
        <v>1.1630980647466591</v>
      </c>
      <c r="I21" s="5">
        <v>0</v>
      </c>
      <c r="J21" s="6"/>
    </row>
    <row r="22" spans="1:10" s="19" customFormat="1" ht="26.25" outlineLevel="1" x14ac:dyDescent="0.25">
      <c r="A22" s="38" t="s">
        <v>38</v>
      </c>
      <c r="B22" s="39" t="s">
        <v>39</v>
      </c>
      <c r="C22" s="36">
        <v>43765</v>
      </c>
      <c r="D22" s="36">
        <v>43765</v>
      </c>
      <c r="E22" s="40">
        <v>37063.07</v>
      </c>
      <c r="F22" s="27">
        <f t="shared" si="0"/>
        <v>84.686553181766257</v>
      </c>
      <c r="G22" s="22">
        <v>-1308.04366</v>
      </c>
      <c r="H22" s="23">
        <v>1.1790124072806898</v>
      </c>
      <c r="I22" s="22">
        <v>0</v>
      </c>
      <c r="J22" s="23"/>
    </row>
    <row r="23" spans="1:10" ht="39" outlineLevel="2" x14ac:dyDescent="0.25">
      <c r="A23" s="38" t="s">
        <v>40</v>
      </c>
      <c r="B23" s="39" t="s">
        <v>41</v>
      </c>
      <c r="C23" s="36" t="s">
        <v>174</v>
      </c>
      <c r="D23" s="40" t="s">
        <v>174</v>
      </c>
      <c r="E23" s="40">
        <v>6.25</v>
      </c>
      <c r="F23" s="27"/>
      <c r="G23" s="5">
        <v>-1455.84366</v>
      </c>
      <c r="H23" s="6">
        <v>1.2057148028825773</v>
      </c>
      <c r="I23" s="5">
        <v>0</v>
      </c>
      <c r="J23" s="6"/>
    </row>
    <row r="24" spans="1:10" outlineLevel="2" x14ac:dyDescent="0.25">
      <c r="A24" s="38" t="s">
        <v>42</v>
      </c>
      <c r="B24" s="39" t="s">
        <v>43</v>
      </c>
      <c r="C24" s="36">
        <v>300</v>
      </c>
      <c r="D24" s="36">
        <v>300</v>
      </c>
      <c r="E24" s="40">
        <v>668.45</v>
      </c>
      <c r="F24" s="25">
        <f t="shared" si="0"/>
        <v>222.81666666666666</v>
      </c>
      <c r="G24" s="5">
        <v>2.8</v>
      </c>
      <c r="H24" s="6">
        <v>0.90666666666666662</v>
      </c>
      <c r="I24" s="5">
        <v>0</v>
      </c>
      <c r="J24" s="6"/>
    </row>
    <row r="25" spans="1:10" ht="39" outlineLevel="2" x14ac:dyDescent="0.25">
      <c r="A25" s="38" t="s">
        <v>44</v>
      </c>
      <c r="B25" s="39" t="s">
        <v>45</v>
      </c>
      <c r="C25" s="36">
        <v>3700</v>
      </c>
      <c r="D25" s="40">
        <v>3700</v>
      </c>
      <c r="E25" s="40">
        <v>4151.7299999999996</v>
      </c>
      <c r="F25" s="25">
        <f t="shared" si="0"/>
        <v>112.2089189189189</v>
      </c>
      <c r="G25" s="5">
        <v>-0.96442000000000005</v>
      </c>
      <c r="H25" s="6"/>
      <c r="I25" s="5">
        <v>0</v>
      </c>
      <c r="J25" s="6"/>
    </row>
    <row r="26" spans="1:10" outlineLevel="2" x14ac:dyDescent="0.25">
      <c r="A26" s="34" t="s">
        <v>46</v>
      </c>
      <c r="B26" s="35" t="s">
        <v>47</v>
      </c>
      <c r="C26" s="41">
        <v>93090</v>
      </c>
      <c r="D26" s="41">
        <v>93090</v>
      </c>
      <c r="E26" s="37">
        <v>74666.62</v>
      </c>
      <c r="F26" s="26">
        <f t="shared" si="0"/>
        <v>80.209066494789994</v>
      </c>
      <c r="G26" s="5">
        <v>-5.2409999999999998E-2</v>
      </c>
      <c r="H26" s="6"/>
      <c r="I26" s="5">
        <v>0</v>
      </c>
      <c r="J26" s="6"/>
    </row>
    <row r="27" spans="1:10" ht="39" outlineLevel="2" x14ac:dyDescent="0.25">
      <c r="A27" s="38" t="s">
        <v>48</v>
      </c>
      <c r="B27" s="39" t="s">
        <v>49</v>
      </c>
      <c r="C27" s="36">
        <v>27118</v>
      </c>
      <c r="D27" s="36">
        <v>27118</v>
      </c>
      <c r="E27" s="40">
        <v>29443.599999999999</v>
      </c>
      <c r="F27" s="25">
        <f t="shared" si="0"/>
        <v>108.57585367652482</v>
      </c>
      <c r="G27" s="5">
        <v>3195.1198599999998</v>
      </c>
      <c r="H27" s="6">
        <v>0.87371067747035569</v>
      </c>
      <c r="I27" s="5">
        <v>0</v>
      </c>
      <c r="J27" s="6"/>
    </row>
    <row r="28" spans="1:10" ht="39" outlineLevel="2" x14ac:dyDescent="0.25">
      <c r="A28" s="38" t="s">
        <v>50</v>
      </c>
      <c r="B28" s="39" t="s">
        <v>51</v>
      </c>
      <c r="C28" s="36">
        <v>55972</v>
      </c>
      <c r="D28" s="40">
        <v>55972</v>
      </c>
      <c r="E28" s="40">
        <v>36421.879999999997</v>
      </c>
      <c r="F28" s="25">
        <f t="shared" si="0"/>
        <v>65.071607232187517</v>
      </c>
      <c r="G28" s="5">
        <v>-621.93771000000004</v>
      </c>
      <c r="H28" s="6">
        <v>1.4002173166023166</v>
      </c>
      <c r="I28" s="5">
        <v>0</v>
      </c>
      <c r="J28" s="6"/>
    </row>
    <row r="29" spans="1:10" ht="39" outlineLevel="2" x14ac:dyDescent="0.25">
      <c r="A29" s="38" t="s">
        <v>52</v>
      </c>
      <c r="B29" s="39" t="s">
        <v>53</v>
      </c>
      <c r="C29" s="36">
        <v>10000</v>
      </c>
      <c r="D29" s="40">
        <v>10000</v>
      </c>
      <c r="E29" s="40">
        <v>8801.14</v>
      </c>
      <c r="F29" s="25">
        <f t="shared" si="0"/>
        <v>88.011399999999995</v>
      </c>
      <c r="G29" s="5">
        <v>-2926.2618900000002</v>
      </c>
      <c r="H29" s="6">
        <v>1.3708823688212928</v>
      </c>
      <c r="I29" s="5">
        <v>0</v>
      </c>
      <c r="J29" s="6"/>
    </row>
    <row r="30" spans="1:10" s="19" customFormat="1" outlineLevel="1" x14ac:dyDescent="0.25">
      <c r="A30" s="34" t="s">
        <v>54</v>
      </c>
      <c r="B30" s="35" t="s">
        <v>55</v>
      </c>
      <c r="C30" s="41">
        <v>8765</v>
      </c>
      <c r="D30" s="41">
        <v>8765</v>
      </c>
      <c r="E30" s="37">
        <v>9889.59</v>
      </c>
      <c r="F30" s="28">
        <f t="shared" si="0"/>
        <v>112.83046206503137</v>
      </c>
      <c r="G30" s="22">
        <v>1921.82475</v>
      </c>
      <c r="H30" s="23">
        <v>-0.38459996397694524</v>
      </c>
      <c r="I30" s="22">
        <v>0</v>
      </c>
      <c r="J30" s="23"/>
    </row>
    <row r="31" spans="1:10" ht="39" outlineLevel="2" x14ac:dyDescent="0.25">
      <c r="A31" s="38" t="s">
        <v>56</v>
      </c>
      <c r="B31" s="39" t="s">
        <v>57</v>
      </c>
      <c r="C31" s="36">
        <v>8600</v>
      </c>
      <c r="D31" s="36">
        <v>8600</v>
      </c>
      <c r="E31" s="40">
        <v>9749.59</v>
      </c>
      <c r="F31" s="25">
        <f t="shared" si="0"/>
        <v>113.36732558139535</v>
      </c>
      <c r="G31" s="5">
        <v>2333.1855700000001</v>
      </c>
      <c r="H31" s="6">
        <v>-22.331855699999998</v>
      </c>
      <c r="I31" s="5">
        <v>0</v>
      </c>
      <c r="J31" s="6"/>
    </row>
    <row r="32" spans="1:10" ht="26.25" outlineLevel="2" x14ac:dyDescent="0.25">
      <c r="A32" s="38" t="s">
        <v>58</v>
      </c>
      <c r="B32" s="39" t="s">
        <v>59</v>
      </c>
      <c r="C32" s="36">
        <v>125</v>
      </c>
      <c r="D32" s="36">
        <v>125</v>
      </c>
      <c r="E32" s="40">
        <v>140</v>
      </c>
      <c r="F32" s="25">
        <f t="shared" si="0"/>
        <v>112</v>
      </c>
      <c r="G32" s="5">
        <v>268.99509</v>
      </c>
      <c r="H32" s="6">
        <v>0.75276186580882354</v>
      </c>
      <c r="I32" s="5">
        <v>0</v>
      </c>
      <c r="J32" s="6"/>
    </row>
    <row r="33" spans="1:13" s="19" customFormat="1" ht="77.25" outlineLevel="1" x14ac:dyDescent="0.25">
      <c r="A33" s="38" t="s">
        <v>60</v>
      </c>
      <c r="B33" s="39" t="s">
        <v>61</v>
      </c>
      <c r="C33" s="42">
        <v>40</v>
      </c>
      <c r="D33" s="40">
        <v>40</v>
      </c>
      <c r="E33" s="40">
        <v>0</v>
      </c>
      <c r="F33" s="25">
        <f t="shared" si="0"/>
        <v>0</v>
      </c>
      <c r="G33" s="22">
        <v>-2183.4510599999999</v>
      </c>
      <c r="H33" s="23">
        <v>3.824645614489004</v>
      </c>
      <c r="I33" s="22">
        <v>0</v>
      </c>
      <c r="J33" s="23"/>
    </row>
    <row r="34" spans="1:13" ht="39" outlineLevel="2" x14ac:dyDescent="0.25">
      <c r="A34" s="34" t="s">
        <v>62</v>
      </c>
      <c r="B34" s="35" t="s">
        <v>63</v>
      </c>
      <c r="C34" s="43"/>
      <c r="D34" s="37" t="s">
        <v>174</v>
      </c>
      <c r="E34" s="37">
        <v>1.88</v>
      </c>
      <c r="F34" s="25"/>
      <c r="G34" s="5">
        <v>628.39400000000001</v>
      </c>
      <c r="H34" s="6">
        <v>0.18707115135834412</v>
      </c>
      <c r="I34" s="5">
        <v>0</v>
      </c>
      <c r="J34" s="6"/>
      <c r="K34" s="47"/>
    </row>
    <row r="35" spans="1:13" s="19" customFormat="1" ht="39" outlineLevel="1" x14ac:dyDescent="0.25">
      <c r="A35" s="38" t="s">
        <v>64</v>
      </c>
      <c r="B35" s="39" t="s">
        <v>65</v>
      </c>
      <c r="C35" s="44"/>
      <c r="D35" s="40" t="s">
        <v>174</v>
      </c>
      <c r="E35" s="40"/>
      <c r="F35" s="25"/>
      <c r="G35" s="22">
        <v>77.816779999999994</v>
      </c>
      <c r="H35" s="23">
        <v>0.9906244843373494</v>
      </c>
      <c r="I35" s="22">
        <v>0</v>
      </c>
      <c r="J35" s="23"/>
    </row>
    <row r="36" spans="1:13" outlineLevel="2" x14ac:dyDescent="0.25">
      <c r="A36" s="38" t="s">
        <v>66</v>
      </c>
      <c r="B36" s="39" t="s">
        <v>67</v>
      </c>
      <c r="C36" s="43"/>
      <c r="D36" s="40" t="s">
        <v>174</v>
      </c>
      <c r="E36" s="40">
        <v>0</v>
      </c>
      <c r="F36" s="25"/>
      <c r="G36" s="5">
        <v>-1178.9195</v>
      </c>
      <c r="H36" s="6">
        <v>2.4736493749999999</v>
      </c>
      <c r="I36" s="5">
        <v>0</v>
      </c>
      <c r="J36" s="6"/>
    </row>
    <row r="37" spans="1:13" ht="39" outlineLevel="2" x14ac:dyDescent="0.25">
      <c r="A37" s="38" t="s">
        <v>195</v>
      </c>
      <c r="B37" s="39" t="s">
        <v>196</v>
      </c>
      <c r="C37" s="43"/>
      <c r="D37" s="40"/>
      <c r="E37" s="40">
        <v>8.9999999999999993E-3</v>
      </c>
      <c r="F37" s="25"/>
      <c r="G37" s="5"/>
      <c r="H37" s="6"/>
      <c r="I37" s="5"/>
      <c r="J37" s="6"/>
    </row>
    <row r="38" spans="1:13" outlineLevel="2" x14ac:dyDescent="0.25">
      <c r="A38" s="38" t="s">
        <v>68</v>
      </c>
      <c r="B38" s="39" t="s">
        <v>69</v>
      </c>
      <c r="C38" s="43"/>
      <c r="D38" s="40" t="s">
        <v>174</v>
      </c>
      <c r="E38" s="40">
        <v>1.87</v>
      </c>
      <c r="F38" s="25"/>
      <c r="G38" s="5">
        <v>15.552569999999999</v>
      </c>
      <c r="H38" s="6">
        <v>0.68894860000000002</v>
      </c>
      <c r="I38" s="5">
        <v>0</v>
      </c>
      <c r="J38" s="6"/>
    </row>
    <row r="39" spans="1:13" ht="39" outlineLevel="2" x14ac:dyDescent="0.25">
      <c r="A39" s="34" t="s">
        <v>70</v>
      </c>
      <c r="B39" s="35" t="s">
        <v>71</v>
      </c>
      <c r="C39" s="45">
        <v>39635</v>
      </c>
      <c r="D39" s="37">
        <v>39644.519999999997</v>
      </c>
      <c r="E39" s="37">
        <v>44378.19</v>
      </c>
      <c r="F39" s="26">
        <f t="shared" si="0"/>
        <v>111.9402883424998</v>
      </c>
      <c r="G39" s="5">
        <v>39</v>
      </c>
      <c r="H39" s="6">
        <v>0.61</v>
      </c>
      <c r="I39" s="5">
        <v>0</v>
      </c>
      <c r="J39" s="6"/>
      <c r="K39" s="47"/>
      <c r="L39" s="47"/>
      <c r="M39" s="47"/>
    </row>
    <row r="40" spans="1:13" ht="77.25" outlineLevel="2" x14ac:dyDescent="0.25">
      <c r="A40" s="38" t="s">
        <v>72</v>
      </c>
      <c r="B40" s="39" t="s">
        <v>73</v>
      </c>
      <c r="C40" s="36">
        <v>24036</v>
      </c>
      <c r="D40" s="40">
        <v>24036</v>
      </c>
      <c r="E40" s="40">
        <v>21510.43</v>
      </c>
      <c r="F40" s="25">
        <f t="shared" si="0"/>
        <v>89.492552837410557</v>
      </c>
      <c r="G40" s="5">
        <v>-516.51131999999996</v>
      </c>
      <c r="H40" s="6">
        <v>2.7217044000000001</v>
      </c>
      <c r="I40" s="5">
        <v>0</v>
      </c>
      <c r="J40" s="6"/>
    </row>
    <row r="41" spans="1:13" ht="64.5" outlineLevel="2" x14ac:dyDescent="0.25">
      <c r="A41" s="38" t="s">
        <v>74</v>
      </c>
      <c r="B41" s="39" t="s">
        <v>75</v>
      </c>
      <c r="C41" s="36">
        <v>4000</v>
      </c>
      <c r="D41" s="40">
        <v>4000</v>
      </c>
      <c r="E41" s="40">
        <v>5738.87</v>
      </c>
      <c r="F41" s="25">
        <f t="shared" si="0"/>
        <v>143.47174999999999</v>
      </c>
      <c r="G41" s="5">
        <v>-30.5</v>
      </c>
      <c r="H41" s="6"/>
      <c r="I41" s="5">
        <v>0</v>
      </c>
      <c r="J41" s="6"/>
    </row>
    <row r="42" spans="1:13" ht="64.5" outlineLevel="2" x14ac:dyDescent="0.25">
      <c r="A42" s="38" t="s">
        <v>76</v>
      </c>
      <c r="B42" s="39" t="s">
        <v>77</v>
      </c>
      <c r="C42" s="36">
        <v>4500</v>
      </c>
      <c r="D42" s="36">
        <v>4509.5200000000004</v>
      </c>
      <c r="E42" s="40">
        <v>5366.51</v>
      </c>
      <c r="F42" s="25">
        <f t="shared" si="0"/>
        <v>119.00401816601322</v>
      </c>
      <c r="G42" s="5">
        <v>-630</v>
      </c>
      <c r="H42" s="6">
        <v>1.9662576687116564</v>
      </c>
      <c r="I42" s="5">
        <v>0</v>
      </c>
      <c r="J42" s="6"/>
    </row>
    <row r="43" spans="1:13" ht="102.75" outlineLevel="2" x14ac:dyDescent="0.25">
      <c r="A43" s="38" t="s">
        <v>78</v>
      </c>
      <c r="B43" s="39" t="s">
        <v>79</v>
      </c>
      <c r="C43" s="36">
        <v>0</v>
      </c>
      <c r="D43" s="40" t="s">
        <v>174</v>
      </c>
      <c r="E43" s="40">
        <v>85.94</v>
      </c>
      <c r="F43" s="25"/>
      <c r="G43" s="5">
        <v>1045.54006</v>
      </c>
      <c r="H43" s="6">
        <v>0.71742160540540545</v>
      </c>
      <c r="I43" s="5">
        <v>0</v>
      </c>
      <c r="J43" s="6"/>
    </row>
    <row r="44" spans="1:13" ht="51.75" outlineLevel="2" x14ac:dyDescent="0.25">
      <c r="A44" s="38" t="s">
        <v>80</v>
      </c>
      <c r="B44" s="39" t="s">
        <v>81</v>
      </c>
      <c r="C44" s="36">
        <v>1240</v>
      </c>
      <c r="D44" s="40">
        <v>1240</v>
      </c>
      <c r="E44" s="40">
        <v>2745.3</v>
      </c>
      <c r="F44" s="25">
        <f t="shared" si="0"/>
        <v>221.39516129032259</v>
      </c>
      <c r="G44" s="5">
        <v>12.25146</v>
      </c>
      <c r="H44" s="6"/>
      <c r="I44" s="5">
        <v>0</v>
      </c>
      <c r="J44" s="6"/>
    </row>
    <row r="45" spans="1:13" s="19" customFormat="1" ht="39" outlineLevel="1" x14ac:dyDescent="0.25">
      <c r="A45" s="38" t="s">
        <v>82</v>
      </c>
      <c r="B45" s="39" t="s">
        <v>83</v>
      </c>
      <c r="C45" s="44"/>
      <c r="D45" s="40" t="s">
        <v>174</v>
      </c>
      <c r="E45" s="40">
        <v>0</v>
      </c>
      <c r="F45" s="25"/>
      <c r="G45" s="17">
        <v>29241.354520000001</v>
      </c>
      <c r="H45" s="18">
        <v>0.98557516414789581</v>
      </c>
      <c r="I45" s="17">
        <v>0</v>
      </c>
      <c r="J45" s="18"/>
    </row>
    <row r="46" spans="1:13" ht="77.25" outlineLevel="2" x14ac:dyDescent="0.25">
      <c r="A46" s="38" t="s">
        <v>84</v>
      </c>
      <c r="B46" s="39" t="s">
        <v>85</v>
      </c>
      <c r="C46" s="46">
        <v>5859</v>
      </c>
      <c r="D46" s="46">
        <v>5859</v>
      </c>
      <c r="E46" s="40">
        <v>8931.15</v>
      </c>
      <c r="F46" s="29">
        <f t="shared" ref="F46:F83" si="1">E46*100/D46</f>
        <v>152.4347158218126</v>
      </c>
      <c r="G46" s="5">
        <v>0</v>
      </c>
      <c r="H46" s="6">
        <v>1</v>
      </c>
      <c r="I46" s="5">
        <v>0</v>
      </c>
      <c r="J46" s="6"/>
    </row>
    <row r="47" spans="1:13" ht="27" customHeight="1" outlineLevel="2" x14ac:dyDescent="0.25">
      <c r="A47" s="34" t="s">
        <v>86</v>
      </c>
      <c r="B47" s="35" t="s">
        <v>87</v>
      </c>
      <c r="C47" s="45">
        <v>3404</v>
      </c>
      <c r="D47" s="45">
        <v>3404</v>
      </c>
      <c r="E47" s="37">
        <v>1483.46</v>
      </c>
      <c r="F47" s="30">
        <f t="shared" si="1"/>
        <v>43.57990599294947</v>
      </c>
      <c r="G47" s="5">
        <v>0</v>
      </c>
      <c r="H47" s="6">
        <v>1</v>
      </c>
      <c r="I47" s="5">
        <v>0</v>
      </c>
      <c r="J47" s="6"/>
    </row>
    <row r="48" spans="1:13" ht="26.25" outlineLevel="2" x14ac:dyDescent="0.25">
      <c r="A48" s="38" t="s">
        <v>88</v>
      </c>
      <c r="B48" s="39" t="s">
        <v>89</v>
      </c>
      <c r="C48" s="65">
        <v>650</v>
      </c>
      <c r="D48" s="40">
        <v>650</v>
      </c>
      <c r="E48" s="40">
        <v>739.04</v>
      </c>
      <c r="F48" s="29">
        <f t="shared" si="1"/>
        <v>113.69846153846154</v>
      </c>
      <c r="G48" s="5">
        <v>12362.85</v>
      </c>
      <c r="H48" s="6">
        <v>0</v>
      </c>
      <c r="I48" s="5">
        <v>0</v>
      </c>
      <c r="J48" s="6"/>
    </row>
    <row r="49" spans="1:11" ht="26.25" outlineLevel="2" x14ac:dyDescent="0.25">
      <c r="A49" s="38" t="s">
        <v>90</v>
      </c>
      <c r="B49" s="39" t="s">
        <v>91</v>
      </c>
      <c r="C49" s="65">
        <v>1884</v>
      </c>
      <c r="D49" s="40">
        <v>1884</v>
      </c>
      <c r="E49" s="40">
        <v>527.92999999999995</v>
      </c>
      <c r="F49" s="29">
        <f t="shared" si="1"/>
        <v>28.021762208067937</v>
      </c>
      <c r="G49" s="5">
        <v>0</v>
      </c>
      <c r="H49" s="6">
        <v>1</v>
      </c>
      <c r="I49" s="5">
        <v>0</v>
      </c>
      <c r="J49" s="6"/>
    </row>
    <row r="50" spans="1:11" outlineLevel="2" x14ac:dyDescent="0.25">
      <c r="A50" s="38" t="s">
        <v>92</v>
      </c>
      <c r="B50" s="39" t="s">
        <v>93</v>
      </c>
      <c r="C50" s="65">
        <v>670</v>
      </c>
      <c r="D50" s="40">
        <v>670</v>
      </c>
      <c r="E50" s="40">
        <v>216.29</v>
      </c>
      <c r="F50" s="29">
        <f t="shared" si="1"/>
        <v>32.282089552238808</v>
      </c>
      <c r="G50" s="5">
        <v>15265.187</v>
      </c>
      <c r="H50" s="6">
        <v>0.98492079389639942</v>
      </c>
      <c r="I50" s="5">
        <v>0</v>
      </c>
      <c r="J50" s="6"/>
    </row>
    <row r="51" spans="1:11" outlineLevel="2" x14ac:dyDescent="0.25">
      <c r="A51" s="38" t="s">
        <v>94</v>
      </c>
      <c r="B51" s="39" t="s">
        <v>95</v>
      </c>
      <c r="C51" s="65">
        <v>200</v>
      </c>
      <c r="D51" s="40">
        <v>200</v>
      </c>
      <c r="E51" s="40">
        <v>0.2</v>
      </c>
      <c r="F51" s="29">
        <f t="shared" si="1"/>
        <v>0.1</v>
      </c>
      <c r="G51" s="5">
        <v>0</v>
      </c>
      <c r="H51" s="6">
        <v>1</v>
      </c>
      <c r="I51" s="5">
        <v>0</v>
      </c>
      <c r="J51" s="6"/>
    </row>
    <row r="52" spans="1:11" ht="26.25" outlineLevel="2" x14ac:dyDescent="0.25">
      <c r="A52" s="34" t="s">
        <v>96</v>
      </c>
      <c r="B52" s="35" t="s">
        <v>97</v>
      </c>
      <c r="C52" s="45">
        <v>220</v>
      </c>
      <c r="D52" s="37">
        <v>220.54</v>
      </c>
      <c r="E52" s="37">
        <v>280.24</v>
      </c>
      <c r="F52" s="32">
        <f t="shared" si="1"/>
        <v>127.06991928901788</v>
      </c>
      <c r="G52" s="5">
        <v>0</v>
      </c>
      <c r="H52" s="6">
        <v>1</v>
      </c>
      <c r="I52" s="5">
        <v>0</v>
      </c>
      <c r="J52" s="6"/>
    </row>
    <row r="53" spans="1:11" ht="26.25" outlineLevel="2" x14ac:dyDescent="0.25">
      <c r="A53" s="38" t="s">
        <v>98</v>
      </c>
      <c r="B53" s="39" t="s">
        <v>99</v>
      </c>
      <c r="C53" s="36">
        <v>220</v>
      </c>
      <c r="D53" s="36">
        <v>220.54</v>
      </c>
      <c r="E53" s="40">
        <v>221.02</v>
      </c>
      <c r="F53" s="29">
        <f t="shared" si="1"/>
        <v>100.21764759227351</v>
      </c>
      <c r="G53" s="5">
        <v>0</v>
      </c>
      <c r="H53" s="6">
        <v>1</v>
      </c>
      <c r="I53" s="5">
        <v>0</v>
      </c>
      <c r="J53" s="6"/>
    </row>
    <row r="54" spans="1:11" ht="26.25" outlineLevel="2" x14ac:dyDescent="0.25">
      <c r="A54" s="38" t="s">
        <v>100</v>
      </c>
      <c r="B54" s="39" t="s">
        <v>101</v>
      </c>
      <c r="C54" s="36" t="s">
        <v>174</v>
      </c>
      <c r="D54" s="40" t="s">
        <v>174</v>
      </c>
      <c r="E54" s="40">
        <v>59.22</v>
      </c>
      <c r="F54" s="29"/>
      <c r="G54" s="5">
        <v>0</v>
      </c>
      <c r="H54" s="6">
        <v>1</v>
      </c>
      <c r="I54" s="5">
        <v>0</v>
      </c>
      <c r="J54" s="6"/>
    </row>
    <row r="55" spans="1:11" ht="26.25" outlineLevel="1" x14ac:dyDescent="0.25">
      <c r="A55" s="34" t="s">
        <v>102</v>
      </c>
      <c r="B55" s="35" t="s">
        <v>103</v>
      </c>
      <c r="C55" s="41">
        <v>4400</v>
      </c>
      <c r="D55" s="37">
        <v>4400</v>
      </c>
      <c r="E55" s="37">
        <v>7661.36</v>
      </c>
      <c r="F55" s="30">
        <f t="shared" si="1"/>
        <v>174.12181818181818</v>
      </c>
      <c r="G55" s="5">
        <v>25344</v>
      </c>
      <c r="H55" s="6">
        <v>0.24204936883204364</v>
      </c>
      <c r="I55" s="5">
        <v>0</v>
      </c>
      <c r="J55" s="6"/>
    </row>
    <row r="56" spans="1:11" ht="77.25" outlineLevel="2" x14ac:dyDescent="0.25">
      <c r="A56" s="38" t="s">
        <v>104</v>
      </c>
      <c r="B56" s="39" t="s">
        <v>105</v>
      </c>
      <c r="C56" s="36">
        <v>1000</v>
      </c>
      <c r="D56" s="36">
        <v>1000</v>
      </c>
      <c r="E56" s="40">
        <v>1849.88</v>
      </c>
      <c r="F56" s="29">
        <f t="shared" si="1"/>
        <v>184.988</v>
      </c>
      <c r="G56" s="5">
        <v>-703.19033000000002</v>
      </c>
      <c r="H56" s="6">
        <v>32.100854931446264</v>
      </c>
      <c r="I56" s="5">
        <v>0</v>
      </c>
      <c r="J56" s="6"/>
    </row>
    <row r="57" spans="1:11" ht="51.75" outlineLevel="2" x14ac:dyDescent="0.25">
      <c r="A57" s="38" t="s">
        <v>106</v>
      </c>
      <c r="B57" s="39" t="s">
        <v>107</v>
      </c>
      <c r="C57" s="36">
        <v>3400</v>
      </c>
      <c r="D57" s="40">
        <v>3400</v>
      </c>
      <c r="E57" s="40">
        <v>4710.4399999999996</v>
      </c>
      <c r="F57" s="29">
        <f t="shared" si="1"/>
        <v>138.54235294117646</v>
      </c>
      <c r="G57" s="5">
        <v>-28.24766</v>
      </c>
      <c r="H57" s="6"/>
      <c r="I57" s="5">
        <v>0</v>
      </c>
      <c r="J57" s="6"/>
    </row>
    <row r="58" spans="1:11" ht="51.75" outlineLevel="2" x14ac:dyDescent="0.25">
      <c r="A58" s="38" t="s">
        <v>108</v>
      </c>
      <c r="B58" s="39" t="s">
        <v>109</v>
      </c>
      <c r="C58" s="36" t="s">
        <v>174</v>
      </c>
      <c r="D58" s="40">
        <v>0</v>
      </c>
      <c r="E58" s="40">
        <v>1101.04</v>
      </c>
      <c r="F58" s="29"/>
      <c r="G58" s="5">
        <v>1211.63771</v>
      </c>
      <c r="H58" s="6"/>
      <c r="I58" s="5">
        <v>0</v>
      </c>
      <c r="J58" s="6"/>
    </row>
    <row r="59" spans="1:11" x14ac:dyDescent="0.25">
      <c r="A59" s="34" t="s">
        <v>110</v>
      </c>
      <c r="B59" s="35" t="s">
        <v>111</v>
      </c>
      <c r="C59" s="41">
        <v>4295</v>
      </c>
      <c r="D59" s="41">
        <v>4295</v>
      </c>
      <c r="E59" s="37">
        <v>3671.31</v>
      </c>
      <c r="F59" s="30">
        <f t="shared" si="1"/>
        <v>85.478696158323629</v>
      </c>
      <c r="G59" s="7">
        <v>46427.785960000001</v>
      </c>
      <c r="H59" s="8">
        <v>0.98153522431684326</v>
      </c>
      <c r="I59" s="7">
        <v>0</v>
      </c>
      <c r="J59" s="8"/>
      <c r="K59" s="47"/>
    </row>
    <row r="60" spans="1:11" ht="114.75" x14ac:dyDescent="0.25">
      <c r="A60" s="61" t="s">
        <v>179</v>
      </c>
      <c r="B60" s="62" t="s">
        <v>185</v>
      </c>
      <c r="C60" s="40">
        <v>150</v>
      </c>
      <c r="D60" s="40">
        <v>150</v>
      </c>
      <c r="E60" s="40">
        <v>7.94</v>
      </c>
      <c r="F60" s="29">
        <f t="shared" si="1"/>
        <v>5.293333333333333</v>
      </c>
      <c r="G60" s="2"/>
      <c r="H60" s="2"/>
      <c r="I60" s="2"/>
      <c r="J60" s="2"/>
    </row>
    <row r="61" spans="1:11" ht="91.5" customHeight="1" x14ac:dyDescent="0.25">
      <c r="A61" s="61" t="s">
        <v>198</v>
      </c>
      <c r="B61" s="62" t="s">
        <v>197</v>
      </c>
      <c r="C61" s="66">
        <v>200</v>
      </c>
      <c r="D61" s="40">
        <v>200</v>
      </c>
      <c r="E61" s="40">
        <v>90.09</v>
      </c>
      <c r="F61" s="29">
        <f t="shared" si="1"/>
        <v>45.045000000000002</v>
      </c>
    </row>
    <row r="62" spans="1:11" ht="76.5" x14ac:dyDescent="0.25">
      <c r="A62" s="61" t="s">
        <v>199</v>
      </c>
      <c r="B62" s="62" t="s">
        <v>200</v>
      </c>
      <c r="C62" s="66">
        <v>50</v>
      </c>
      <c r="D62" s="36">
        <v>50</v>
      </c>
      <c r="E62" s="40">
        <v>28.93</v>
      </c>
      <c r="F62" s="29">
        <f t="shared" si="1"/>
        <v>57.86</v>
      </c>
    </row>
    <row r="63" spans="1:11" ht="89.25" x14ac:dyDescent="0.25">
      <c r="A63" s="61" t="s">
        <v>201</v>
      </c>
      <c r="B63" s="62" t="s">
        <v>202</v>
      </c>
      <c r="C63" s="66"/>
      <c r="D63" s="36"/>
      <c r="E63" s="40">
        <v>3</v>
      </c>
      <c r="F63" s="29"/>
    </row>
    <row r="64" spans="1:11" ht="76.5" x14ac:dyDescent="0.25">
      <c r="A64" s="61" t="s">
        <v>203</v>
      </c>
      <c r="B64" s="62" t="s">
        <v>204</v>
      </c>
      <c r="C64" s="66"/>
      <c r="D64" s="36"/>
      <c r="E64" s="40">
        <v>1</v>
      </c>
      <c r="F64" s="29"/>
    </row>
    <row r="65" spans="1:6" ht="76.5" x14ac:dyDescent="0.25">
      <c r="A65" s="61" t="s">
        <v>205</v>
      </c>
      <c r="B65" s="62" t="s">
        <v>206</v>
      </c>
      <c r="C65" s="66"/>
      <c r="D65" s="36"/>
      <c r="E65" s="40">
        <v>1.25</v>
      </c>
      <c r="F65" s="29"/>
    </row>
    <row r="66" spans="1:6" ht="76.5" x14ac:dyDescent="0.25">
      <c r="A66" s="61" t="s">
        <v>180</v>
      </c>
      <c r="B66" s="62" t="s">
        <v>186</v>
      </c>
      <c r="C66" s="66">
        <v>20</v>
      </c>
      <c r="D66" s="40">
        <v>20</v>
      </c>
      <c r="E66" s="40">
        <v>0</v>
      </c>
      <c r="F66" s="29">
        <f t="shared" si="1"/>
        <v>0</v>
      </c>
    </row>
    <row r="67" spans="1:6" ht="89.25" x14ac:dyDescent="0.25">
      <c r="A67" s="61" t="s">
        <v>207</v>
      </c>
      <c r="B67" s="62" t="s">
        <v>208</v>
      </c>
      <c r="C67" s="66"/>
      <c r="D67" s="40"/>
      <c r="E67" s="40">
        <v>227.99</v>
      </c>
      <c r="F67" s="29"/>
    </row>
    <row r="68" spans="1:6" ht="114.75" x14ac:dyDescent="0.25">
      <c r="A68" s="61" t="s">
        <v>209</v>
      </c>
      <c r="B68" s="62" t="s">
        <v>210</v>
      </c>
      <c r="C68" s="66"/>
      <c r="D68" s="40"/>
      <c r="E68" s="40">
        <v>12.2</v>
      </c>
      <c r="F68" s="29"/>
    </row>
    <row r="69" spans="1:6" ht="89.25" x14ac:dyDescent="0.25">
      <c r="A69" s="61" t="s">
        <v>211</v>
      </c>
      <c r="B69" s="62" t="s">
        <v>212</v>
      </c>
      <c r="C69" s="66"/>
      <c r="D69" s="40"/>
      <c r="E69" s="40">
        <v>1.53</v>
      </c>
      <c r="F69" s="29"/>
    </row>
    <row r="70" spans="1:6" ht="76.5" x14ac:dyDescent="0.25">
      <c r="A70" s="61" t="s">
        <v>213</v>
      </c>
      <c r="B70" s="62" t="s">
        <v>214</v>
      </c>
      <c r="C70" s="66">
        <v>190</v>
      </c>
      <c r="D70" s="40">
        <v>190</v>
      </c>
      <c r="E70" s="40">
        <v>85.39</v>
      </c>
      <c r="F70" s="29">
        <f t="shared" si="1"/>
        <v>44.942105263157892</v>
      </c>
    </row>
    <row r="71" spans="1:6" ht="89.25" x14ac:dyDescent="0.25">
      <c r="A71" s="61" t="s">
        <v>216</v>
      </c>
      <c r="B71" s="62" t="s">
        <v>215</v>
      </c>
      <c r="C71" s="66">
        <v>150</v>
      </c>
      <c r="D71" s="40">
        <v>150</v>
      </c>
      <c r="E71" s="40">
        <v>179.29</v>
      </c>
      <c r="F71" s="29">
        <f t="shared" si="1"/>
        <v>119.52666666666667</v>
      </c>
    </row>
    <row r="72" spans="1:6" ht="63.75" x14ac:dyDescent="0.25">
      <c r="A72" s="61" t="s">
        <v>181</v>
      </c>
      <c r="B72" s="62" t="s">
        <v>187</v>
      </c>
      <c r="C72" s="66">
        <v>200</v>
      </c>
      <c r="D72" s="40">
        <v>200</v>
      </c>
      <c r="E72" s="40">
        <v>0</v>
      </c>
      <c r="F72" s="29">
        <f t="shared" si="1"/>
        <v>0</v>
      </c>
    </row>
    <row r="73" spans="1:6" ht="51" x14ac:dyDescent="0.25">
      <c r="A73" s="61" t="s">
        <v>217</v>
      </c>
      <c r="B73" s="62" t="s">
        <v>218</v>
      </c>
      <c r="C73" s="66"/>
      <c r="D73" s="40"/>
      <c r="E73" s="40">
        <v>110</v>
      </c>
      <c r="F73" s="29"/>
    </row>
    <row r="74" spans="1:6" ht="76.5" x14ac:dyDescent="0.25">
      <c r="A74" s="61" t="s">
        <v>182</v>
      </c>
      <c r="B74" s="62" t="s">
        <v>188</v>
      </c>
      <c r="C74" s="66">
        <v>50</v>
      </c>
      <c r="D74" s="40">
        <v>50</v>
      </c>
      <c r="E74" s="40">
        <v>32.68</v>
      </c>
      <c r="F74" s="29">
        <f t="shared" si="1"/>
        <v>65.36</v>
      </c>
    </row>
    <row r="75" spans="1:6" ht="38.25" x14ac:dyDescent="0.25">
      <c r="A75" s="61" t="s">
        <v>183</v>
      </c>
      <c r="B75" s="62" t="s">
        <v>189</v>
      </c>
      <c r="C75" s="66">
        <v>40</v>
      </c>
      <c r="D75" s="40">
        <v>40</v>
      </c>
      <c r="E75" s="40">
        <v>84.35</v>
      </c>
      <c r="F75" s="29">
        <f t="shared" si="1"/>
        <v>210.875</v>
      </c>
    </row>
    <row r="76" spans="1:6" ht="63.75" x14ac:dyDescent="0.25">
      <c r="A76" s="61" t="s">
        <v>184</v>
      </c>
      <c r="B76" s="62" t="s">
        <v>190</v>
      </c>
      <c r="C76" s="66">
        <v>3245</v>
      </c>
      <c r="D76" s="66">
        <v>3245</v>
      </c>
      <c r="E76" s="40">
        <v>2437.77</v>
      </c>
      <c r="F76" s="29">
        <f t="shared" si="1"/>
        <v>75.123882896764258</v>
      </c>
    </row>
    <row r="77" spans="1:6" ht="67.5" customHeight="1" x14ac:dyDescent="0.25">
      <c r="A77" s="68" t="s">
        <v>220</v>
      </c>
      <c r="B77" s="62" t="s">
        <v>219</v>
      </c>
      <c r="C77" s="66"/>
      <c r="D77" s="66"/>
      <c r="E77" s="40">
        <v>224.91</v>
      </c>
      <c r="F77" s="29"/>
    </row>
    <row r="78" spans="1:6" ht="108" customHeight="1" x14ac:dyDescent="0.25">
      <c r="A78" s="68" t="s">
        <v>222</v>
      </c>
      <c r="B78" s="62" t="s">
        <v>221</v>
      </c>
      <c r="C78" s="67"/>
      <c r="D78" s="66"/>
      <c r="E78" s="40">
        <v>144</v>
      </c>
      <c r="F78" s="29"/>
    </row>
    <row r="79" spans="1:6" x14ac:dyDescent="0.25">
      <c r="A79" s="34" t="s">
        <v>112</v>
      </c>
      <c r="B79" s="35" t="s">
        <v>113</v>
      </c>
      <c r="C79" s="36" t="s">
        <v>174</v>
      </c>
      <c r="D79" s="37">
        <v>1086.7</v>
      </c>
      <c r="E79" s="37">
        <v>1291.27</v>
      </c>
      <c r="F79" s="30">
        <f t="shared" si="1"/>
        <v>118.82488267231066</v>
      </c>
    </row>
    <row r="80" spans="1:6" ht="26.25" x14ac:dyDescent="0.25">
      <c r="A80" s="38" t="s">
        <v>114</v>
      </c>
      <c r="B80" s="39" t="s">
        <v>115</v>
      </c>
      <c r="C80" s="36" t="s">
        <v>174</v>
      </c>
      <c r="D80" s="40" t="s">
        <v>174</v>
      </c>
      <c r="E80" s="40">
        <v>200</v>
      </c>
      <c r="F80" s="30"/>
    </row>
    <row r="81" spans="1:11" ht="26.25" x14ac:dyDescent="0.25">
      <c r="A81" s="38" t="s">
        <v>223</v>
      </c>
      <c r="B81" s="39" t="s">
        <v>224</v>
      </c>
      <c r="C81" s="36"/>
      <c r="D81" s="40">
        <v>1086.7</v>
      </c>
      <c r="E81" s="40">
        <v>1091.27</v>
      </c>
      <c r="F81" s="69">
        <f t="shared" si="1"/>
        <v>100.42053924726235</v>
      </c>
    </row>
    <row r="82" spans="1:11" x14ac:dyDescent="0.25">
      <c r="A82" s="34" t="s">
        <v>116</v>
      </c>
      <c r="B82" s="35" t="s">
        <v>117</v>
      </c>
      <c r="C82" s="41">
        <v>1441272.1</v>
      </c>
      <c r="D82" s="37">
        <v>1962842.5</v>
      </c>
      <c r="E82" s="37">
        <v>1911727.83</v>
      </c>
      <c r="F82" s="30">
        <f t="shared" si="1"/>
        <v>97.395885304093426</v>
      </c>
      <c r="K82" s="47"/>
    </row>
    <row r="83" spans="1:11" ht="39" x14ac:dyDescent="0.25">
      <c r="A83" s="34" t="s">
        <v>118</v>
      </c>
      <c r="B83" s="35" t="s">
        <v>119</v>
      </c>
      <c r="C83" s="41">
        <v>1381672.1</v>
      </c>
      <c r="D83" s="37">
        <v>1960479.86</v>
      </c>
      <c r="E83" s="37">
        <v>1923620.16</v>
      </c>
      <c r="F83" s="30">
        <f t="shared" si="1"/>
        <v>98.119863368553041</v>
      </c>
      <c r="K83" s="47"/>
    </row>
    <row r="84" spans="1:11" ht="26.25" x14ac:dyDescent="0.25">
      <c r="A84" s="38" t="s">
        <v>120</v>
      </c>
      <c r="B84" s="39" t="s">
        <v>121</v>
      </c>
      <c r="C84" s="42">
        <v>269014</v>
      </c>
      <c r="D84" s="40">
        <v>269014</v>
      </c>
      <c r="E84" s="40">
        <v>269014</v>
      </c>
      <c r="F84" s="33">
        <f t="shared" ref="F84:F111" si="2">E84*100/D84</f>
        <v>100</v>
      </c>
    </row>
    <row r="85" spans="1:11" ht="26.25" x14ac:dyDescent="0.25">
      <c r="A85" s="38" t="s">
        <v>122</v>
      </c>
      <c r="B85" s="39" t="s">
        <v>123</v>
      </c>
      <c r="C85" s="42"/>
      <c r="D85" s="40">
        <v>270375.64</v>
      </c>
      <c r="E85" s="40">
        <v>263653.02</v>
      </c>
      <c r="F85" s="33">
        <f t="shared" si="2"/>
        <v>97.51359996780775</v>
      </c>
    </row>
    <row r="86" spans="1:11" x14ac:dyDescent="0.25">
      <c r="A86" s="38" t="s">
        <v>124</v>
      </c>
      <c r="B86" s="39" t="s">
        <v>125</v>
      </c>
      <c r="C86" s="42"/>
      <c r="D86" s="40">
        <v>650</v>
      </c>
      <c r="E86" s="40">
        <v>650</v>
      </c>
      <c r="F86" s="33">
        <f t="shared" si="2"/>
        <v>100</v>
      </c>
    </row>
    <row r="87" spans="1:11" ht="25.5" x14ac:dyDescent="0.25">
      <c r="A87" s="64" t="s">
        <v>191</v>
      </c>
      <c r="B87" s="63" t="s">
        <v>192</v>
      </c>
      <c r="C87" s="42">
        <v>20000</v>
      </c>
      <c r="D87" s="40"/>
      <c r="E87" s="40"/>
      <c r="F87" s="33"/>
    </row>
    <row r="88" spans="1:11" ht="39" x14ac:dyDescent="0.25">
      <c r="A88" s="38" t="s">
        <v>126</v>
      </c>
      <c r="B88" s="39" t="s">
        <v>127</v>
      </c>
      <c r="C88" s="43"/>
      <c r="D88" s="40"/>
      <c r="E88" s="40"/>
      <c r="F88" s="33"/>
    </row>
    <row r="89" spans="1:11" ht="90" x14ac:dyDescent="0.25">
      <c r="A89" s="38" t="s">
        <v>128</v>
      </c>
      <c r="B89" s="39" t="s">
        <v>129</v>
      </c>
      <c r="C89" s="40">
        <v>6833</v>
      </c>
      <c r="D89" s="40"/>
      <c r="E89" s="40"/>
      <c r="F89" s="33"/>
    </row>
    <row r="90" spans="1:11" ht="64.5" x14ac:dyDescent="0.25">
      <c r="A90" s="38" t="s">
        <v>225</v>
      </c>
      <c r="B90" s="39" t="s">
        <v>226</v>
      </c>
      <c r="C90" s="43"/>
      <c r="D90" s="40">
        <v>2685.2</v>
      </c>
      <c r="E90" s="40">
        <v>2685.19</v>
      </c>
      <c r="F90" s="33">
        <f t="shared" si="2"/>
        <v>99.999627588261589</v>
      </c>
    </row>
    <row r="91" spans="1:11" ht="54" customHeight="1" x14ac:dyDescent="0.25">
      <c r="A91" s="71" t="s">
        <v>227</v>
      </c>
      <c r="B91" s="70" t="s">
        <v>228</v>
      </c>
      <c r="C91" s="43"/>
      <c r="D91" s="40">
        <v>11953.6</v>
      </c>
      <c r="E91" s="40">
        <v>11953.6</v>
      </c>
      <c r="F91" s="33">
        <f t="shared" si="2"/>
        <v>100</v>
      </c>
    </row>
    <row r="92" spans="1:11" ht="51.75" x14ac:dyDescent="0.25">
      <c r="A92" s="38" t="s">
        <v>130</v>
      </c>
      <c r="B92" s="39" t="s">
        <v>131</v>
      </c>
      <c r="C92" s="43"/>
      <c r="D92" s="40">
        <v>5198.7700000000004</v>
      </c>
      <c r="E92" s="40">
        <v>4965.08</v>
      </c>
      <c r="F92" s="33">
        <f t="shared" si="2"/>
        <v>95.504898274014806</v>
      </c>
    </row>
    <row r="93" spans="1:11" ht="26.25" x14ac:dyDescent="0.25">
      <c r="A93" s="38" t="s">
        <v>132</v>
      </c>
      <c r="B93" s="39" t="s">
        <v>133</v>
      </c>
      <c r="C93" s="46" t="s">
        <v>174</v>
      </c>
      <c r="D93" s="40">
        <v>6155.58</v>
      </c>
      <c r="E93" s="40">
        <v>6155.58</v>
      </c>
      <c r="F93" s="33">
        <f t="shared" si="2"/>
        <v>100</v>
      </c>
    </row>
    <row r="94" spans="1:11" ht="26.25" x14ac:dyDescent="0.25">
      <c r="A94" s="38" t="s">
        <v>134</v>
      </c>
      <c r="B94" s="39" t="s">
        <v>135</v>
      </c>
      <c r="C94" s="36" t="s">
        <v>174</v>
      </c>
      <c r="D94" s="40"/>
      <c r="E94" s="40"/>
      <c r="F94" s="33"/>
    </row>
    <row r="95" spans="1:11" ht="56.25" customHeight="1" x14ac:dyDescent="0.25">
      <c r="A95" s="38" t="s">
        <v>193</v>
      </c>
      <c r="B95" s="39" t="s">
        <v>136</v>
      </c>
      <c r="C95" s="40">
        <v>1014.3</v>
      </c>
      <c r="D95" s="40">
        <v>33809.1</v>
      </c>
      <c r="E95" s="40">
        <v>33809.1</v>
      </c>
      <c r="F95" s="33">
        <f t="shared" si="2"/>
        <v>100</v>
      </c>
    </row>
    <row r="96" spans="1:11" ht="97.5" customHeight="1" x14ac:dyDescent="0.25">
      <c r="A96" s="38" t="s">
        <v>194</v>
      </c>
      <c r="B96" s="39" t="s">
        <v>137</v>
      </c>
      <c r="C96" s="40">
        <v>785.4</v>
      </c>
      <c r="D96" s="40">
        <v>141686.51</v>
      </c>
      <c r="E96" s="40">
        <v>132031.79999999999</v>
      </c>
      <c r="F96" s="33">
        <f t="shared" si="2"/>
        <v>93.185865048126303</v>
      </c>
    </row>
    <row r="97" spans="1:12" ht="39" x14ac:dyDescent="0.25">
      <c r="A97" s="38" t="s">
        <v>138</v>
      </c>
      <c r="B97" s="39" t="s">
        <v>139</v>
      </c>
      <c r="C97" s="36">
        <v>1049725.7</v>
      </c>
      <c r="D97" s="40">
        <v>1070668.1599999999</v>
      </c>
      <c r="E97" s="40">
        <v>1053234.76</v>
      </c>
      <c r="F97" s="33">
        <f t="shared" si="2"/>
        <v>98.371727053132886</v>
      </c>
    </row>
    <row r="98" spans="1:12" ht="39" x14ac:dyDescent="0.25">
      <c r="A98" s="38" t="s">
        <v>140</v>
      </c>
      <c r="B98" s="39" t="s">
        <v>141</v>
      </c>
      <c r="C98" s="36">
        <v>18817.400000000001</v>
      </c>
      <c r="D98" s="40">
        <v>19384.099999999999</v>
      </c>
      <c r="E98" s="40">
        <v>16790.599999999999</v>
      </c>
      <c r="F98" s="33">
        <f t="shared" si="2"/>
        <v>86.620477607936394</v>
      </c>
    </row>
    <row r="99" spans="1:12" ht="77.25" x14ac:dyDescent="0.25">
      <c r="A99" s="38" t="s">
        <v>142</v>
      </c>
      <c r="B99" s="39" t="s">
        <v>143</v>
      </c>
      <c r="C99" s="36">
        <v>9364</v>
      </c>
      <c r="D99" s="40">
        <v>6454.13</v>
      </c>
      <c r="E99" s="40">
        <v>6454.13</v>
      </c>
      <c r="F99" s="33">
        <f t="shared" si="2"/>
        <v>100</v>
      </c>
    </row>
    <row r="100" spans="1:12" ht="64.5" x14ac:dyDescent="0.25">
      <c r="A100" s="38" t="s">
        <v>144</v>
      </c>
      <c r="B100" s="39" t="s">
        <v>145</v>
      </c>
      <c r="C100" s="36">
        <v>34</v>
      </c>
      <c r="D100" s="40">
        <v>34</v>
      </c>
      <c r="E100" s="40">
        <v>1.27</v>
      </c>
      <c r="F100" s="33">
        <f t="shared" si="2"/>
        <v>3.7352941176470589</v>
      </c>
      <c r="L100" s="47"/>
    </row>
    <row r="101" spans="1:12" ht="39" x14ac:dyDescent="0.25">
      <c r="A101" s="38" t="s">
        <v>146</v>
      </c>
      <c r="B101" s="39" t="s">
        <v>147</v>
      </c>
      <c r="C101" s="36">
        <v>831.6</v>
      </c>
      <c r="D101" s="40">
        <v>309.41000000000003</v>
      </c>
      <c r="E101" s="40">
        <v>309.37</v>
      </c>
      <c r="F101" s="33">
        <f t="shared" si="2"/>
        <v>99.987072169613128</v>
      </c>
    </row>
    <row r="102" spans="1:12" ht="39" x14ac:dyDescent="0.25">
      <c r="A102" s="38" t="s">
        <v>148</v>
      </c>
      <c r="B102" s="39" t="s">
        <v>149</v>
      </c>
      <c r="C102" s="36">
        <v>5252.7</v>
      </c>
      <c r="D102" s="40">
        <v>5702.3</v>
      </c>
      <c r="E102" s="40">
        <v>5702.3</v>
      </c>
      <c r="F102" s="33">
        <f t="shared" si="2"/>
        <v>100</v>
      </c>
    </row>
    <row r="103" spans="1:12" ht="60.75" customHeight="1" x14ac:dyDescent="0.25">
      <c r="A103" s="72" t="s">
        <v>229</v>
      </c>
      <c r="B103" s="73" t="s">
        <v>230</v>
      </c>
      <c r="C103" s="43"/>
      <c r="D103" s="40">
        <v>14484.86</v>
      </c>
      <c r="E103" s="40">
        <v>14484.86</v>
      </c>
      <c r="F103" s="33">
        <f t="shared" si="2"/>
        <v>100</v>
      </c>
    </row>
    <row r="104" spans="1:12" ht="64.5" x14ac:dyDescent="0.25">
      <c r="A104" s="72" t="s">
        <v>231</v>
      </c>
      <c r="B104" s="73" t="s">
        <v>232</v>
      </c>
      <c r="C104" s="43"/>
      <c r="D104" s="40">
        <v>90000</v>
      </c>
      <c r="E104" s="40">
        <v>90000</v>
      </c>
      <c r="F104" s="33">
        <f t="shared" si="2"/>
        <v>100</v>
      </c>
    </row>
    <row r="105" spans="1:12" ht="39" x14ac:dyDescent="0.25">
      <c r="A105" s="72" t="s">
        <v>233</v>
      </c>
      <c r="B105" s="73" t="s">
        <v>234</v>
      </c>
      <c r="C105" s="43"/>
      <c r="D105" s="40">
        <v>6000</v>
      </c>
      <c r="E105" s="40">
        <v>6000</v>
      </c>
      <c r="F105" s="33">
        <f t="shared" si="2"/>
        <v>100</v>
      </c>
    </row>
    <row r="106" spans="1:12" ht="39" x14ac:dyDescent="0.25">
      <c r="A106" s="72" t="s">
        <v>235</v>
      </c>
      <c r="B106" s="73" t="s">
        <v>236</v>
      </c>
      <c r="C106" s="43"/>
      <c r="D106" s="40">
        <v>383.7</v>
      </c>
      <c r="E106" s="40">
        <v>383.7</v>
      </c>
      <c r="F106" s="33">
        <f t="shared" si="2"/>
        <v>100</v>
      </c>
    </row>
    <row r="107" spans="1:12" ht="26.25" x14ac:dyDescent="0.25">
      <c r="A107" s="38" t="s">
        <v>150</v>
      </c>
      <c r="B107" s="39" t="s">
        <v>151</v>
      </c>
      <c r="C107" s="43"/>
      <c r="D107" s="40">
        <v>5530.79</v>
      </c>
      <c r="E107" s="40">
        <v>5341.8</v>
      </c>
      <c r="F107" s="33">
        <f t="shared" si="2"/>
        <v>96.582947463201464</v>
      </c>
    </row>
    <row r="108" spans="1:12" ht="26.25" x14ac:dyDescent="0.25">
      <c r="A108" s="34" t="s">
        <v>152</v>
      </c>
      <c r="B108" s="35" t="s">
        <v>153</v>
      </c>
      <c r="C108" s="41">
        <v>59600</v>
      </c>
      <c r="D108" s="37">
        <v>1859.63</v>
      </c>
      <c r="E108" s="37">
        <v>1115.3599999999999</v>
      </c>
      <c r="F108" s="31">
        <f t="shared" si="2"/>
        <v>59.977522410371947</v>
      </c>
      <c r="L108" s="47"/>
    </row>
    <row r="109" spans="1:12" ht="39" x14ac:dyDescent="0.25">
      <c r="A109" s="38" t="s">
        <v>154</v>
      </c>
      <c r="B109" s="39" t="s">
        <v>155</v>
      </c>
      <c r="C109" s="36">
        <v>59600</v>
      </c>
      <c r="D109" s="40">
        <v>1859.63</v>
      </c>
      <c r="E109" s="40">
        <v>1115.3599999999999</v>
      </c>
      <c r="F109" s="33">
        <f t="shared" si="2"/>
        <v>59.977522410371947</v>
      </c>
    </row>
    <row r="110" spans="1:12" x14ac:dyDescent="0.25">
      <c r="A110" s="34" t="s">
        <v>156</v>
      </c>
      <c r="B110" s="35" t="s">
        <v>157</v>
      </c>
      <c r="C110" s="43"/>
      <c r="D110" s="37">
        <v>503.02</v>
      </c>
      <c r="E110" s="37">
        <v>1170.3399999999999</v>
      </c>
      <c r="F110" s="31">
        <f t="shared" si="2"/>
        <v>232.66271718818336</v>
      </c>
    </row>
    <row r="111" spans="1:12" ht="39" x14ac:dyDescent="0.25">
      <c r="A111" s="38" t="s">
        <v>159</v>
      </c>
      <c r="B111" s="39" t="s">
        <v>160</v>
      </c>
      <c r="C111" s="43"/>
      <c r="D111" s="40">
        <v>3.02</v>
      </c>
      <c r="E111" s="40">
        <v>670.34</v>
      </c>
      <c r="F111" s="33">
        <f t="shared" si="2"/>
        <v>22196.688741721853</v>
      </c>
    </row>
    <row r="112" spans="1:12" ht="26.25" x14ac:dyDescent="0.25">
      <c r="A112" s="38" t="s">
        <v>158</v>
      </c>
      <c r="B112" s="39" t="s">
        <v>161</v>
      </c>
      <c r="C112" s="43"/>
      <c r="D112" s="40">
        <v>500</v>
      </c>
      <c r="E112" s="40">
        <v>500</v>
      </c>
      <c r="F112" s="31"/>
    </row>
    <row r="113" spans="1:6" ht="64.5" x14ac:dyDescent="0.25">
      <c r="A113" s="34" t="s">
        <v>162</v>
      </c>
      <c r="B113" s="35" t="s">
        <v>163</v>
      </c>
      <c r="C113" s="43"/>
      <c r="D113" s="37" t="s">
        <v>174</v>
      </c>
      <c r="E113" s="37"/>
      <c r="F113" s="31"/>
    </row>
    <row r="114" spans="1:6" ht="39" x14ac:dyDescent="0.25">
      <c r="A114" s="38" t="s">
        <v>164</v>
      </c>
      <c r="B114" s="39" t="s">
        <v>165</v>
      </c>
      <c r="C114" s="43"/>
      <c r="D114" s="40" t="s">
        <v>174</v>
      </c>
      <c r="E114" s="40"/>
      <c r="F114" s="31"/>
    </row>
    <row r="115" spans="1:6" ht="39" x14ac:dyDescent="0.25">
      <c r="A115" s="38" t="s">
        <v>166</v>
      </c>
      <c r="B115" s="39" t="s">
        <v>167</v>
      </c>
      <c r="C115" s="43"/>
      <c r="D115" s="40" t="s">
        <v>174</v>
      </c>
      <c r="E115" s="40"/>
      <c r="F115" s="31"/>
    </row>
    <row r="116" spans="1:6" ht="43.5" customHeight="1" x14ac:dyDescent="0.25">
      <c r="A116" s="34" t="s">
        <v>168</v>
      </c>
      <c r="B116" s="35" t="s">
        <v>169</v>
      </c>
      <c r="C116" s="43"/>
      <c r="D116" s="37" t="s">
        <v>174</v>
      </c>
      <c r="E116" s="37">
        <v>-14178.02</v>
      </c>
      <c r="F116" s="31"/>
    </row>
    <row r="117" spans="1:6" ht="51.75" x14ac:dyDescent="0.25">
      <c r="A117" s="38" t="s">
        <v>170</v>
      </c>
      <c r="B117" s="39" t="s">
        <v>171</v>
      </c>
      <c r="C117" s="43"/>
      <c r="D117" s="40" t="s">
        <v>174</v>
      </c>
      <c r="E117" s="40"/>
      <c r="F117" s="31"/>
    </row>
    <row r="118" spans="1:6" ht="39" x14ac:dyDescent="0.25">
      <c r="A118" s="48" t="s">
        <v>172</v>
      </c>
      <c r="B118" s="49" t="s">
        <v>173</v>
      </c>
      <c r="C118" s="50"/>
      <c r="D118" s="51" t="s">
        <v>174</v>
      </c>
      <c r="E118" s="51">
        <v>-14178.02</v>
      </c>
      <c r="F118" s="31"/>
    </row>
    <row r="119" spans="1:6" x14ac:dyDescent="0.25">
      <c r="A119" s="52" t="s">
        <v>176</v>
      </c>
      <c r="B119" s="53" t="s">
        <v>175</v>
      </c>
      <c r="C119" s="59">
        <f>C9+C82</f>
        <v>1915855.1</v>
      </c>
      <c r="D119" s="59">
        <f>D9+D82</f>
        <v>2438522.2599999998</v>
      </c>
      <c r="E119" s="59">
        <f>E9+E82</f>
        <v>2368139.4700000002</v>
      </c>
      <c r="F119" s="54">
        <f>E119/D119*100</f>
        <v>97.113711399952535</v>
      </c>
    </row>
    <row r="120" spans="1:6" x14ac:dyDescent="0.25">
      <c r="A120" s="55" t="s">
        <v>177</v>
      </c>
      <c r="B120" s="56" t="s">
        <v>175</v>
      </c>
      <c r="C120" s="60">
        <v>-44189</v>
      </c>
      <c r="D120" s="57">
        <v>-125408.28</v>
      </c>
      <c r="E120" s="57">
        <v>-11508.48</v>
      </c>
      <c r="F120" s="58">
        <f t="shared" ref="F120" si="3">E120*100/D120</f>
        <v>9.176810335011373</v>
      </c>
    </row>
  </sheetData>
  <mergeCells count="6">
    <mergeCell ref="E3:F3"/>
    <mergeCell ref="I8:J8"/>
    <mergeCell ref="A7:J7"/>
    <mergeCell ref="G8:H8"/>
    <mergeCell ref="A5:F5"/>
    <mergeCell ref="A6:F6"/>
  </mergeCells>
  <phoneticPr fontId="4" type="noConversion"/>
  <pageMargins left="0.86614173228346458" right="0.59055118110236227" top="0.59055118110236227" bottom="0.39370078740157483" header="0.39370078740157483" footer="0.15748031496062992"/>
  <pageSetup paperSize="9" scale="60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6089F27-9C5C-478A-9FD4-4E15DB08544C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Дума - Начальник отдела 01</cp:lastModifiedBy>
  <cp:lastPrinted>2020-02-27T05:20:01Z</cp:lastPrinted>
  <dcterms:created xsi:type="dcterms:W3CDTF">2019-01-23T06:06:27Z</dcterms:created>
  <dcterms:modified xsi:type="dcterms:W3CDTF">2021-05-26T10:55:10Z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09.07.2014 10_09_05)(6).xlsx</vt:lpwstr>
  </property>
  <property fmtid="{D5CDD505-2E9C-101B-9397-08002B2CF9AE}" pid="3" name="Название отчета">
    <vt:lpwstr>Вариант (новый от 09.07.2014 10_09_05)(6).xlsx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используется</vt:lpwstr>
  </property>
</Properties>
</file>